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Z:\教科\05 保健体育科\⑥原田和洋\00　サッカー関係\00高校サッカー部\R4\ルーキーリーグ\開幕集中開催\"/>
    </mc:Choice>
  </mc:AlternateContent>
  <xr:revisionPtr revIDLastSave="0" documentId="13_ncr:1_{F333EF06-0DE2-4B2F-BBAD-D4B0219112E8}" xr6:coauthVersionLast="36" xr6:coauthVersionMax="36" xr10:uidLastSave="{00000000-0000-0000-0000-000000000000}"/>
  <bookViews>
    <workbookView xWindow="0" yWindow="0" windowWidth="20490" windowHeight="6360" xr2:uid="{00000000-000D-0000-FFFF-FFFF00000000}"/>
  </bookViews>
  <sheets>
    <sheet name="並べ替え" sheetId="25" r:id="rId1"/>
  </sheets>
  <definedNames>
    <definedName name="_xlnm.Print_Area" localSheetId="0">並べ替え!$B$1:$M$19</definedName>
    <definedName name="_xlnm.Print_Titles" localSheetId="0">並べ替え!$1:$3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5" l="1"/>
  <c r="R4" i="25"/>
  <c r="R13" i="25"/>
  <c r="R12" i="25"/>
  <c r="R8" i="25"/>
  <c r="R5" i="25"/>
  <c r="R6" i="25"/>
</calcChain>
</file>

<file path=xl/sharedStrings.xml><?xml version="1.0" encoding="utf-8"?>
<sst xmlns="http://schemas.openxmlformats.org/spreadsheetml/2006/main" count="131" uniqueCount="54">
  <si>
    <t>節</t>
    <rPh sb="0" eb="1">
      <t>セツ</t>
    </rPh>
    <phoneticPr fontId="1"/>
  </si>
  <si>
    <t>会場</t>
    <rPh sb="0" eb="2">
      <t>カイジョウ</t>
    </rPh>
    <phoneticPr fontId="1"/>
  </si>
  <si>
    <t>対戦カード</t>
    <rPh sb="0" eb="2">
      <t>タイセン</t>
    </rPh>
    <phoneticPr fontId="1"/>
  </si>
  <si>
    <t>vs</t>
    <phoneticPr fontId="1"/>
  </si>
  <si>
    <t>審判</t>
    <rPh sb="0" eb="2">
      <t>シンパン</t>
    </rPh>
    <phoneticPr fontId="1"/>
  </si>
  <si>
    <t>KICKOFF</t>
    <phoneticPr fontId="1"/>
  </si>
  <si>
    <t>責任校</t>
    <rPh sb="0" eb="2">
      <t>セキニン</t>
    </rPh>
    <rPh sb="2" eb="3">
      <t>コウ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</si>
  <si>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</si>
  <si>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</si>
  <si>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</si>
  <si>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各務原</t>
    <rPh sb="0" eb="3">
      <t>カガミハラ</t>
    </rPh>
    <phoneticPr fontId="1"/>
  </si>
  <si>
    <t>海星</t>
    <rPh sb="0" eb="2">
      <t>カイセイ</t>
    </rPh>
    <phoneticPr fontId="1"/>
  </si>
  <si>
    <t>磐田東</t>
    <rPh sb="0" eb="3">
      <t>イワタヒガセィ</t>
    </rPh>
    <phoneticPr fontId="1"/>
  </si>
  <si>
    <t>浜松開誠館</t>
    <rPh sb="0" eb="1">
      <t>ハママテゥ</t>
    </rPh>
    <phoneticPr fontId="1"/>
  </si>
  <si>
    <t>藤枝明誠</t>
    <rPh sb="0" eb="1">
      <t>フジエダ</t>
    </rPh>
    <phoneticPr fontId="1"/>
  </si>
  <si>
    <t>清水東</t>
    <rPh sb="0" eb="3">
      <t>シミズ</t>
    </rPh>
    <phoneticPr fontId="1"/>
  </si>
  <si>
    <t>東海学園</t>
    <rPh sb="0" eb="4">
      <t>トウカイ</t>
    </rPh>
    <phoneticPr fontId="1"/>
  </si>
  <si>
    <t>常葉大橘</t>
    <rPh sb="0" eb="3">
      <t>トコハデ</t>
    </rPh>
    <rPh sb="3" eb="4">
      <t>タチバナ</t>
    </rPh>
    <phoneticPr fontId="1"/>
  </si>
  <si>
    <t>帝京大可児</t>
    <rPh sb="0" eb="5">
      <t>テイキョウ</t>
    </rPh>
    <phoneticPr fontId="1"/>
  </si>
  <si>
    <t>岐阜工業</t>
    <rPh sb="0" eb="4">
      <t>ギフコウギョウ</t>
    </rPh>
    <phoneticPr fontId="1"/>
  </si>
  <si>
    <t>津工業</t>
    <rPh sb="0" eb="3">
      <t>ツコウギョウ</t>
    </rPh>
    <phoneticPr fontId="1"/>
  </si>
  <si>
    <t>暁秀</t>
    <rPh sb="0" eb="2">
      <t>ギョウセィウ</t>
    </rPh>
    <phoneticPr fontId="1"/>
  </si>
  <si>
    <t>大垣工業</t>
    <rPh sb="0" eb="4">
      <t>オオガキ</t>
    </rPh>
    <phoneticPr fontId="1"/>
  </si>
  <si>
    <t>常葉大橘</t>
    <rPh sb="0" eb="4">
      <t>トコハ</t>
    </rPh>
    <phoneticPr fontId="1"/>
  </si>
  <si>
    <t>浜松開誠館</t>
    <rPh sb="0" eb="5">
      <t>ハママテゥ</t>
    </rPh>
    <phoneticPr fontId="1"/>
  </si>
  <si>
    <t>常葉大橘</t>
    <rPh sb="0" eb="4">
      <t>トコハダイ</t>
    </rPh>
    <phoneticPr fontId="1"/>
  </si>
  <si>
    <t>藤枝東</t>
    <rPh sb="0" eb="3">
      <t>フジエダ</t>
    </rPh>
    <phoneticPr fontId="1"/>
  </si>
  <si>
    <t>浜松開誠館</t>
    <rPh sb="0" eb="1">
      <t>ハママテゥ</t>
    </rPh>
    <rPh sb="2" eb="3">
      <t>カイセイカn</t>
    </rPh>
    <phoneticPr fontId="1"/>
  </si>
  <si>
    <t>藤枝東</t>
    <rPh sb="0" eb="1">
      <t>フジエダヘ</t>
    </rPh>
    <phoneticPr fontId="1"/>
  </si>
  <si>
    <t>藤枝明誠</t>
    <rPh sb="0" eb="3">
      <t>フジエダム</t>
    </rPh>
    <phoneticPr fontId="1"/>
  </si>
  <si>
    <t>藤枝明誠</t>
    <rPh sb="0" eb="4">
      <t>フジエダ</t>
    </rPh>
    <phoneticPr fontId="1"/>
  </si>
  <si>
    <t>海星</t>
    <rPh sb="0" eb="1">
      <t>カイセイ</t>
    </rPh>
    <phoneticPr fontId="1"/>
  </si>
  <si>
    <t>中京大中京</t>
    <rPh sb="0" eb="5">
      <t>チュウ</t>
    </rPh>
    <phoneticPr fontId="1"/>
  </si>
  <si>
    <t>飛龍</t>
    <rPh sb="0" eb="1">
      <t>ヒリュウ</t>
    </rPh>
    <phoneticPr fontId="1"/>
  </si>
  <si>
    <t>土</t>
    <rPh sb="0" eb="1">
      <t xml:space="preserve">ド </t>
    </rPh>
    <phoneticPr fontId="1"/>
  </si>
  <si>
    <t>日</t>
    <rPh sb="0" eb="1">
      <t>ニティ</t>
    </rPh>
    <phoneticPr fontId="1"/>
  </si>
  <si>
    <t>飛龍</t>
    <rPh sb="0" eb="2">
      <t>ヒリュウ</t>
    </rPh>
    <phoneticPr fontId="1"/>
  </si>
  <si>
    <t>暁秀</t>
    <rPh sb="0" eb="1">
      <t>ギョウセィウ</t>
    </rPh>
    <phoneticPr fontId="1"/>
  </si>
  <si>
    <t>　大垣工業</t>
    <rPh sb="1" eb="5">
      <t xml:space="preserve">オオガ </t>
    </rPh>
    <phoneticPr fontId="1"/>
  </si>
  <si>
    <t>東海学園</t>
    <rPh sb="0" eb="1">
      <t>トウカイ</t>
    </rPh>
    <phoneticPr fontId="1"/>
  </si>
  <si>
    <t>大垣工業</t>
    <rPh sb="0" eb="4">
      <t>オオガキコウ</t>
    </rPh>
    <phoneticPr fontId="1"/>
  </si>
  <si>
    <t>中京大中京</t>
    <rPh sb="0" eb="1">
      <t>チュウ</t>
    </rPh>
    <phoneticPr fontId="1"/>
  </si>
  <si>
    <t>岐阜工業</t>
    <rPh sb="0" eb="1">
      <t>ギフコウギョウ</t>
    </rPh>
    <phoneticPr fontId="1"/>
  </si>
  <si>
    <t>各務原</t>
    <rPh sb="0" eb="1">
      <t>カガミハラ</t>
    </rPh>
    <phoneticPr fontId="1"/>
  </si>
  <si>
    <t>東海ルーキーリーグ　U-16　～create the furture～　2022 開幕集中開催試合日程</t>
    <rPh sb="0" eb="2">
      <t>トウカイ</t>
    </rPh>
    <rPh sb="41" eb="47">
      <t>カイマク</t>
    </rPh>
    <rPh sb="47" eb="51">
      <t>シアイ</t>
    </rPh>
    <phoneticPr fontId="1"/>
  </si>
  <si>
    <t>リーグ</t>
    <phoneticPr fontId="1"/>
  </si>
  <si>
    <t>１部</t>
    <phoneticPr fontId="1"/>
  </si>
  <si>
    <t>２部</t>
    <phoneticPr fontId="1"/>
  </si>
  <si>
    <t>裾野F</t>
  </si>
  <si>
    <t>裾野G</t>
  </si>
  <si>
    <t>裾野G</t>
    <rPh sb="0" eb="2">
      <t>スソノ</t>
    </rPh>
    <phoneticPr fontId="1"/>
  </si>
  <si>
    <t>裾野H</t>
    <rPh sb="0" eb="2">
      <t>スソノ</t>
    </rPh>
    <phoneticPr fontId="1"/>
  </si>
  <si>
    <t>裾野F</t>
    <phoneticPr fontId="1"/>
  </si>
  <si>
    <t>裾野G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</si>
</sst>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ajor"/>
    </font>
    <font>
      <sz val="16"/>
      <color theme="4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4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center" vertical="center" shrinkToFit="1"/>
    </xf>
    <xf numFmtId="20" fontId="5" fillId="2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362858</xdr:colOff>
      <xdr:row>0</xdr:row>
      <xdr:rowOff>18143</xdr:rowOff>
    </xdr:from>
    <xdr:to>
      <xdr:col>7</xdr:col>
      <xdr:colOff>780144</xdr:colOff>
      <xdr:row>0</xdr:row>
      <xdr:rowOff>1090659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5DC80A-7187-2449-BC69-A03358A5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858" y="18143"/>
          <a:ext cx="1505856" cy="1072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5"/>
  <sheetViews>
    <sheetView showGridLines="0" tabSelected="1" zoomScale="89" zoomScaleNormal="90" workbookViewId="0">
      <selection activeCell="E6" sqref="E6"/>
    </sheetView>
  </sheetViews>
  <sheetFormatPr defaultColWidth="9" defaultRowHeight="14.25" outlineLevelCol="1" x14ac:dyDescent="0.15"/>
  <cols>
    <col min="1" max="1" width="6" style="3" customWidth="1"/>
    <col min="2" max="2" width="4.5" style="1" bestFit="1" customWidth="1"/>
    <col min="3" max="5" width="8.625" style="6" customWidth="1"/>
    <col min="6" max="6" width="19.875" style="1" customWidth="1"/>
    <col min="7" max="7" width="14.375" style="1" customWidth="1"/>
    <col min="8" max="8" width="16.5" style="1" bestFit="1" customWidth="1"/>
    <col min="9" max="9" width="5.625" style="2" customWidth="1"/>
    <col min="10" max="10" width="3.125" style="1" bestFit="1" customWidth="1"/>
    <col min="11" max="11" width="5.625" style="2" customWidth="1"/>
    <col min="12" max="12" width="16.5" style="1" bestFit="1" customWidth="1"/>
    <col min="13" max="13" width="12.125" style="10" bestFit="1" customWidth="1"/>
    <col min="14" max="14" width="17.375" style="1" customWidth="1"/>
    <col min="15" max="15" width="9" style="3"/>
    <col min="16" max="16" width="4.375" style="3" hidden="1" customWidth="1" outlineLevel="1"/>
    <col min="17" max="18" width="11.125" style="3" hidden="1" customWidth="1" outlineLevel="1"/>
    <col min="19" max="19" width="9" style="3" collapsed="1"/>
    <col min="20" max="16384" width="9" style="3"/>
  </cols>
  <sheetData>
    <row r="1" spans="1:18" ht="87.75" customHeight="1" x14ac:dyDescent="0.15"/>
    <row r="2" spans="1:18" ht="39" customHeight="1" x14ac:dyDescent="0.15">
      <c r="B2" s="30" t="s">
        <v>44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1"/>
    </row>
    <row r="3" spans="1:18" s="4" customFormat="1" ht="29.25" customHeight="1" x14ac:dyDescent="0.15">
      <c r="A3" s="12" t="s">
        <v>45</v>
      </c>
      <c r="B3" s="13" t="s">
        <v>0</v>
      </c>
      <c r="C3" s="14" t="s">
        <v>7</v>
      </c>
      <c r="D3" s="14" t="s">
        <v>8</v>
      </c>
      <c r="E3" s="14" t="s">
        <v>9</v>
      </c>
      <c r="F3" s="13" t="s">
        <v>1</v>
      </c>
      <c r="G3" s="13" t="s">
        <v>5</v>
      </c>
      <c r="H3" s="31" t="s">
        <v>2</v>
      </c>
      <c r="I3" s="31"/>
      <c r="J3" s="31"/>
      <c r="K3" s="31"/>
      <c r="L3" s="31"/>
      <c r="M3" s="15" t="s">
        <v>6</v>
      </c>
      <c r="N3" s="13" t="s">
        <v>4</v>
      </c>
      <c r="P3" s="5"/>
      <c r="Q3" s="5"/>
      <c r="R3" s="5" t="s">
        <v>6</v>
      </c>
    </row>
    <row r="4" spans="1:18" ht="29.25" customHeight="1" x14ac:dyDescent="0.15">
      <c r="A4" s="16" t="s">
        <v>46</v>
      </c>
      <c r="B4" s="17">
        <v>1</v>
      </c>
      <c r="C4" s="18">
        <v>5</v>
      </c>
      <c r="D4" s="18">
        <v>7</v>
      </c>
      <c r="E4" s="19" t="s">
        <v>34</v>
      </c>
      <c r="F4" s="17" t="s">
        <v>52</v>
      </c>
      <c r="G4" s="20">
        <v>0.45833333333333331</v>
      </c>
      <c r="H4" s="25" t="s">
        <v>12</v>
      </c>
      <c r="I4" s="28"/>
      <c r="J4" s="17" t="s">
        <v>3</v>
      </c>
      <c r="K4" s="28"/>
      <c r="L4" s="25" t="s">
        <v>23</v>
      </c>
      <c r="M4" s="26" t="s">
        <v>23</v>
      </c>
      <c r="N4" s="29"/>
      <c r="P4" s="9">
        <v>2</v>
      </c>
      <c r="Q4" s="5" t="s">
        <v>28</v>
      </c>
      <c r="R4" s="5">
        <f>COUNTIF(M3:M21,"藤枝東")</f>
        <v>1</v>
      </c>
    </row>
    <row r="5" spans="1:18" ht="29.25" customHeight="1" x14ac:dyDescent="0.15">
      <c r="A5" s="16" t="s">
        <v>46</v>
      </c>
      <c r="B5" s="17">
        <v>1</v>
      </c>
      <c r="C5" s="18">
        <v>5</v>
      </c>
      <c r="D5" s="18">
        <v>7</v>
      </c>
      <c r="E5" s="19" t="s">
        <v>34</v>
      </c>
      <c r="F5" s="17" t="s">
        <v>53</v>
      </c>
      <c r="G5" s="20">
        <v>0.45833333333333331</v>
      </c>
      <c r="H5" s="25" t="s">
        <v>30</v>
      </c>
      <c r="I5" s="28"/>
      <c r="J5" s="17" t="s">
        <v>3</v>
      </c>
      <c r="K5" s="28"/>
      <c r="L5" s="25" t="s">
        <v>15</v>
      </c>
      <c r="M5" s="26" t="s">
        <v>14</v>
      </c>
      <c r="N5" s="29"/>
      <c r="P5" s="9">
        <v>1</v>
      </c>
      <c r="Q5" s="5" t="s">
        <v>27</v>
      </c>
      <c r="R5" s="5">
        <f>COUNTIF(M5:M23,"浜松開誠館")</f>
        <v>1</v>
      </c>
    </row>
    <row r="6" spans="1:18" ht="29.25" customHeight="1" x14ac:dyDescent="0.15">
      <c r="A6" s="16" t="s">
        <v>46</v>
      </c>
      <c r="B6" s="17">
        <v>1</v>
      </c>
      <c r="C6" s="21">
        <v>5</v>
      </c>
      <c r="D6" s="21">
        <v>7</v>
      </c>
      <c r="E6" s="22" t="s">
        <v>34</v>
      </c>
      <c r="F6" s="17" t="s">
        <v>52</v>
      </c>
      <c r="G6" s="23">
        <v>0.54166666666666663</v>
      </c>
      <c r="H6" s="25" t="s">
        <v>24</v>
      </c>
      <c r="I6" s="28"/>
      <c r="J6" s="17" t="s">
        <v>3</v>
      </c>
      <c r="K6" s="28"/>
      <c r="L6" s="25" t="s">
        <v>18</v>
      </c>
      <c r="M6" s="26" t="s">
        <v>24</v>
      </c>
      <c r="N6" s="29"/>
      <c r="P6" s="9">
        <v>3</v>
      </c>
      <c r="Q6" s="5" t="s">
        <v>12</v>
      </c>
      <c r="R6" s="5">
        <f>COUNTIF(M5:M23,"磐田東")</f>
        <v>1</v>
      </c>
    </row>
    <row r="7" spans="1:18" ht="29.25" customHeight="1" x14ac:dyDescent="0.15">
      <c r="A7" s="16" t="s">
        <v>47</v>
      </c>
      <c r="B7" s="17">
        <v>1</v>
      </c>
      <c r="C7" s="21">
        <v>5</v>
      </c>
      <c r="D7" s="21">
        <v>7</v>
      </c>
      <c r="E7" s="22" t="s">
        <v>34</v>
      </c>
      <c r="F7" s="24" t="s">
        <v>50</v>
      </c>
      <c r="G7" s="20">
        <v>0.54166666666666663</v>
      </c>
      <c r="H7" s="25" t="s">
        <v>16</v>
      </c>
      <c r="I7" s="28"/>
      <c r="J7" s="17" t="s">
        <v>3</v>
      </c>
      <c r="K7" s="28"/>
      <c r="L7" s="25" t="s">
        <v>38</v>
      </c>
      <c r="M7" s="26" t="s">
        <v>22</v>
      </c>
      <c r="N7" s="29"/>
      <c r="P7" s="7"/>
      <c r="Q7" s="7"/>
      <c r="R7" s="8"/>
    </row>
    <row r="8" spans="1:18" ht="29.25" customHeight="1" x14ac:dyDescent="0.15">
      <c r="A8" s="16" t="s">
        <v>47</v>
      </c>
      <c r="B8" s="17">
        <v>1</v>
      </c>
      <c r="C8" s="18">
        <v>5</v>
      </c>
      <c r="D8" s="18">
        <v>7</v>
      </c>
      <c r="E8" s="19" t="s">
        <v>34</v>
      </c>
      <c r="F8" s="24" t="s">
        <v>51</v>
      </c>
      <c r="G8" s="20">
        <v>0.54166666666666663</v>
      </c>
      <c r="H8" s="25" t="s">
        <v>19</v>
      </c>
      <c r="I8" s="28"/>
      <c r="J8" s="17" t="s">
        <v>3</v>
      </c>
      <c r="K8" s="28"/>
      <c r="L8" s="25" t="s">
        <v>36</v>
      </c>
      <c r="M8" s="26" t="s">
        <v>19</v>
      </c>
      <c r="N8" s="29"/>
      <c r="P8" s="9">
        <v>4</v>
      </c>
      <c r="Q8" s="5" t="s">
        <v>29</v>
      </c>
      <c r="R8" s="5">
        <f>COUNTIF(M5:M23,"藤枝明誠")</f>
        <v>1</v>
      </c>
    </row>
    <row r="9" spans="1:18" ht="29.25" customHeight="1" x14ac:dyDescent="0.15">
      <c r="A9" s="16" t="s">
        <v>46</v>
      </c>
      <c r="B9" s="17">
        <v>1</v>
      </c>
      <c r="C9" s="18">
        <v>5</v>
      </c>
      <c r="D9" s="18">
        <v>7</v>
      </c>
      <c r="E9" s="19" t="s">
        <v>34</v>
      </c>
      <c r="F9" s="17" t="s">
        <v>52</v>
      </c>
      <c r="G9" s="20">
        <v>0.625</v>
      </c>
      <c r="H9" s="25" t="s">
        <v>26</v>
      </c>
      <c r="I9" s="28"/>
      <c r="J9" s="17" t="s">
        <v>3</v>
      </c>
      <c r="K9" s="28"/>
      <c r="L9" s="25" t="s">
        <v>11</v>
      </c>
      <c r="M9" s="26" t="s">
        <v>26</v>
      </c>
      <c r="N9" s="29"/>
      <c r="P9" s="7"/>
      <c r="Q9" s="7"/>
      <c r="R9" s="8"/>
    </row>
    <row r="10" spans="1:18" ht="29.25" customHeight="1" x14ac:dyDescent="0.15">
      <c r="A10" s="16" t="s">
        <v>47</v>
      </c>
      <c r="B10" s="17">
        <v>1</v>
      </c>
      <c r="C10" s="18">
        <v>5</v>
      </c>
      <c r="D10" s="18">
        <v>7</v>
      </c>
      <c r="E10" s="19" t="s">
        <v>34</v>
      </c>
      <c r="F10" s="24" t="s">
        <v>50</v>
      </c>
      <c r="G10" s="20">
        <v>0.625</v>
      </c>
      <c r="H10" s="25" t="s">
        <v>32</v>
      </c>
      <c r="I10" s="28"/>
      <c r="J10" s="17" t="s">
        <v>3</v>
      </c>
      <c r="K10" s="28"/>
      <c r="L10" s="25" t="s">
        <v>10</v>
      </c>
      <c r="M10" s="26" t="s">
        <v>10</v>
      </c>
      <c r="N10" s="29"/>
      <c r="P10" s="7"/>
      <c r="Q10" s="7"/>
      <c r="R10" s="8"/>
    </row>
    <row r="11" spans="1:18" ht="29.25" customHeight="1" x14ac:dyDescent="0.15">
      <c r="A11" s="16" t="s">
        <v>47</v>
      </c>
      <c r="B11" s="17">
        <v>1</v>
      </c>
      <c r="C11" s="18">
        <v>5</v>
      </c>
      <c r="D11" s="18">
        <v>7</v>
      </c>
      <c r="E11" s="19" t="s">
        <v>34</v>
      </c>
      <c r="F11" s="24" t="s">
        <v>51</v>
      </c>
      <c r="G11" s="20">
        <v>0.625</v>
      </c>
      <c r="H11" s="25" t="s">
        <v>20</v>
      </c>
      <c r="I11" s="28"/>
      <c r="J11" s="17" t="s">
        <v>3</v>
      </c>
      <c r="K11" s="28"/>
      <c r="L11" s="25" t="s">
        <v>21</v>
      </c>
      <c r="M11" s="26" t="s">
        <v>21</v>
      </c>
      <c r="N11" s="29"/>
      <c r="P11" s="7"/>
      <c r="Q11" s="7"/>
      <c r="R11" s="8"/>
    </row>
    <row r="12" spans="1:18" ht="29.25" customHeight="1" x14ac:dyDescent="0.15">
      <c r="A12" s="16" t="s">
        <v>46</v>
      </c>
      <c r="B12" s="17">
        <v>2</v>
      </c>
      <c r="C12" s="18">
        <v>5</v>
      </c>
      <c r="D12" s="18">
        <v>8</v>
      </c>
      <c r="E12" s="27" t="s">
        <v>35</v>
      </c>
      <c r="F12" s="17" t="s">
        <v>48</v>
      </c>
      <c r="G12" s="20">
        <v>0.375</v>
      </c>
      <c r="H12" s="25" t="s">
        <v>18</v>
      </c>
      <c r="I12" s="28"/>
      <c r="J12" s="17" t="s">
        <v>3</v>
      </c>
      <c r="K12" s="28"/>
      <c r="L12" s="25" t="s">
        <v>25</v>
      </c>
      <c r="M12" s="26" t="s">
        <v>18</v>
      </c>
      <c r="N12" s="29"/>
      <c r="P12" s="9">
        <v>7</v>
      </c>
      <c r="Q12" s="5" t="s">
        <v>11</v>
      </c>
      <c r="R12" s="5">
        <f>COUNTIF(M9:M31,"海星")</f>
        <v>1</v>
      </c>
    </row>
    <row r="13" spans="1:18" ht="29.25" customHeight="1" x14ac:dyDescent="0.15">
      <c r="A13" s="16" t="s">
        <v>46</v>
      </c>
      <c r="B13" s="17">
        <v>2</v>
      </c>
      <c r="C13" s="18">
        <v>5</v>
      </c>
      <c r="D13" s="18">
        <v>8</v>
      </c>
      <c r="E13" s="27" t="s">
        <v>35</v>
      </c>
      <c r="F13" s="17" t="s">
        <v>49</v>
      </c>
      <c r="G13" s="20">
        <v>0.375</v>
      </c>
      <c r="H13" s="25" t="s">
        <v>12</v>
      </c>
      <c r="I13" s="28"/>
      <c r="J13" s="17" t="s">
        <v>3</v>
      </c>
      <c r="K13" s="28"/>
      <c r="L13" s="25" t="s">
        <v>30</v>
      </c>
      <c r="M13" s="26" t="s">
        <v>12</v>
      </c>
      <c r="N13" s="29"/>
      <c r="P13" s="9">
        <v>8</v>
      </c>
      <c r="Q13" s="5" t="s">
        <v>18</v>
      </c>
      <c r="R13" s="5">
        <f>COUNTIF(M9:M30,"帝京大可児")</f>
        <v>1</v>
      </c>
    </row>
    <row r="14" spans="1:18" ht="29.25" customHeight="1" x14ac:dyDescent="0.15">
      <c r="A14" s="16" t="s">
        <v>47</v>
      </c>
      <c r="B14" s="17">
        <v>2</v>
      </c>
      <c r="C14" s="18">
        <v>5</v>
      </c>
      <c r="D14" s="18">
        <v>8</v>
      </c>
      <c r="E14" s="27" t="s">
        <v>35</v>
      </c>
      <c r="F14" s="24" t="s">
        <v>51</v>
      </c>
      <c r="G14" s="20">
        <v>0.375</v>
      </c>
      <c r="H14" s="25" t="s">
        <v>40</v>
      </c>
      <c r="I14" s="28"/>
      <c r="J14" s="17" t="s">
        <v>3</v>
      </c>
      <c r="K14" s="28"/>
      <c r="L14" s="25" t="s">
        <v>33</v>
      </c>
      <c r="M14" s="26" t="s">
        <v>36</v>
      </c>
      <c r="N14" s="29"/>
      <c r="P14" s="9">
        <v>6</v>
      </c>
      <c r="Q14" s="5" t="s">
        <v>17</v>
      </c>
      <c r="R14" s="5">
        <f>COUNTIF(M12:M34,"常葉大橘")</f>
        <v>0</v>
      </c>
    </row>
    <row r="15" spans="1:18" ht="29.25" customHeight="1" x14ac:dyDescent="0.15">
      <c r="A15" s="16" t="s">
        <v>46</v>
      </c>
      <c r="B15" s="17">
        <v>2</v>
      </c>
      <c r="C15" s="18">
        <v>5</v>
      </c>
      <c r="D15" s="18">
        <v>8</v>
      </c>
      <c r="E15" s="27" t="s">
        <v>35</v>
      </c>
      <c r="F15" s="17" t="s">
        <v>48</v>
      </c>
      <c r="G15" s="20">
        <v>0.45833333333333331</v>
      </c>
      <c r="H15" s="25" t="s">
        <v>13</v>
      </c>
      <c r="I15" s="28"/>
      <c r="J15" s="17" t="s">
        <v>3</v>
      </c>
      <c r="K15" s="28"/>
      <c r="L15" s="25" t="s">
        <v>31</v>
      </c>
      <c r="M15" s="26" t="s">
        <v>11</v>
      </c>
      <c r="N15" s="29"/>
      <c r="P15" s="7"/>
      <c r="Q15" s="7"/>
      <c r="R15" s="8"/>
    </row>
    <row r="16" spans="1:18" ht="29.25" customHeight="1" x14ac:dyDescent="0.15">
      <c r="A16" s="16" t="s">
        <v>47</v>
      </c>
      <c r="B16" s="17">
        <v>2</v>
      </c>
      <c r="C16" s="18">
        <v>5</v>
      </c>
      <c r="D16" s="18">
        <v>8</v>
      </c>
      <c r="E16" s="27" t="s">
        <v>35</v>
      </c>
      <c r="F16" s="24" t="s">
        <v>50</v>
      </c>
      <c r="G16" s="20">
        <v>0.45833333333333331</v>
      </c>
      <c r="H16" s="25" t="s">
        <v>39</v>
      </c>
      <c r="I16" s="28"/>
      <c r="J16" s="17" t="s">
        <v>3</v>
      </c>
      <c r="K16" s="28"/>
      <c r="L16" s="25" t="s">
        <v>43</v>
      </c>
      <c r="M16" s="26" t="s">
        <v>16</v>
      </c>
      <c r="N16" s="29"/>
      <c r="P16" s="7"/>
      <c r="Q16" s="8"/>
      <c r="R16" s="8"/>
    </row>
    <row r="17" spans="1:18" ht="29.25" customHeight="1" x14ac:dyDescent="0.15">
      <c r="A17" s="16" t="s">
        <v>47</v>
      </c>
      <c r="B17" s="17">
        <v>2</v>
      </c>
      <c r="C17" s="18">
        <v>5</v>
      </c>
      <c r="D17" s="18">
        <v>8</v>
      </c>
      <c r="E17" s="27" t="s">
        <v>35</v>
      </c>
      <c r="F17" s="24" t="s">
        <v>51</v>
      </c>
      <c r="G17" s="20">
        <v>0.45833333333333331</v>
      </c>
      <c r="H17" s="25" t="s">
        <v>42</v>
      </c>
      <c r="I17" s="28"/>
      <c r="J17" s="17" t="s">
        <v>3</v>
      </c>
      <c r="K17" s="28"/>
      <c r="L17" s="25" t="s">
        <v>20</v>
      </c>
      <c r="M17" s="26" t="s">
        <v>20</v>
      </c>
      <c r="N17" s="29"/>
      <c r="P17" s="7"/>
      <c r="Q17" s="7"/>
      <c r="R17" s="8"/>
    </row>
    <row r="18" spans="1:18" ht="29.25" customHeight="1" x14ac:dyDescent="0.15">
      <c r="A18" s="16" t="s">
        <v>46</v>
      </c>
      <c r="B18" s="17">
        <v>2</v>
      </c>
      <c r="C18" s="18">
        <v>5</v>
      </c>
      <c r="D18" s="18">
        <v>8</v>
      </c>
      <c r="E18" s="27" t="s">
        <v>35</v>
      </c>
      <c r="F18" s="17" t="s">
        <v>48</v>
      </c>
      <c r="G18" s="20">
        <v>0.54166666666666663</v>
      </c>
      <c r="H18" s="25" t="s">
        <v>26</v>
      </c>
      <c r="I18" s="28"/>
      <c r="J18" s="17" t="s">
        <v>3</v>
      </c>
      <c r="K18" s="28"/>
      <c r="L18" s="25" t="s">
        <v>15</v>
      </c>
      <c r="M18" s="26" t="s">
        <v>15</v>
      </c>
      <c r="N18" s="29"/>
    </row>
    <row r="19" spans="1:18" ht="29.25" customHeight="1" x14ac:dyDescent="0.15">
      <c r="A19" s="16" t="s">
        <v>47</v>
      </c>
      <c r="B19" s="17">
        <v>2</v>
      </c>
      <c r="C19" s="18">
        <v>5</v>
      </c>
      <c r="D19" s="18">
        <v>8</v>
      </c>
      <c r="E19" s="27" t="s">
        <v>35</v>
      </c>
      <c r="F19" s="24" t="s">
        <v>50</v>
      </c>
      <c r="G19" s="20">
        <v>0.54166666666666663</v>
      </c>
      <c r="H19" s="25" t="s">
        <v>41</v>
      </c>
      <c r="I19" s="28"/>
      <c r="J19" s="17" t="s">
        <v>3</v>
      </c>
      <c r="K19" s="28"/>
      <c r="L19" s="25" t="s">
        <v>37</v>
      </c>
      <c r="M19" s="26" t="s">
        <v>32</v>
      </c>
      <c r="N19" s="29"/>
    </row>
    <row r="20" spans="1:18" ht="21" customHeight="1" x14ac:dyDescent="0.15"/>
    <row r="21" spans="1:18" ht="21" customHeight="1" x14ac:dyDescent="0.15"/>
    <row r="22" spans="1:18" ht="21" customHeight="1" x14ac:dyDescent="0.15"/>
    <row r="23" spans="1:18" ht="21" customHeight="1" x14ac:dyDescent="0.15"/>
    <row r="24" spans="1:18" ht="21" customHeight="1" x14ac:dyDescent="0.15"/>
    <row r="25" spans="1:18" ht="21" customHeight="1" x14ac:dyDescent="0.15"/>
    <row r="26" spans="1:18" ht="21" customHeight="1" x14ac:dyDescent="0.15"/>
    <row r="27" spans="1:18" ht="21" customHeight="1" x14ac:dyDescent="0.15"/>
    <row r="28" spans="1:18" ht="21" customHeight="1" x14ac:dyDescent="0.15"/>
    <row r="29" spans="1:18" ht="21" customHeight="1" x14ac:dyDescent="0.15"/>
    <row r="30" spans="1:18" ht="21" customHeight="1" x14ac:dyDescent="0.15"/>
    <row r="31" spans="1:18" ht="21" customHeight="1" x14ac:dyDescent="0.15"/>
    <row r="32" spans="1:18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</sheetData>
  <sortState ref="A12:N19">
    <sortCondition ref="G12:G19"/>
    <sortCondition ref="F12:F19"/>
  </sortState>
  <mergeCells count="2">
    <mergeCell ref="B2:M2"/>
    <mergeCell ref="H3:L3"/>
  </mergeCells>
  <phoneticPr fontId="1"/>
  <dataValidations count="1">
    <dataValidation type="list" allowBlank="1" showInputMessage="1" showErrorMessage="1" sqref="F12:F14 F16" xr:uid="{02777CF1-D578-8F48-8978-4181D3EFC7E5}">
      <formula1>"裾野F,裾野G,裾野H"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並べ替え</vt:lpstr>
      <vt:lpstr>並べ替え!Print_Area</vt:lpstr>
      <vt:lpstr>並べ替え!Print_Titles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tadashi</dc:creator>
  <cp:lastModifiedBy>Administrator</cp:lastModifiedBy>
  <cp:lastPrinted>2020-02-15T04:48:37Z</cp:lastPrinted>
  <dcterms:created xsi:type="dcterms:W3CDTF">2015-01-15T03:13:30Z</dcterms:created>
  <dcterms:modified xsi:type="dcterms:W3CDTF">2022-04-28T03:20:50Z</dcterms:modified>
</cp:coreProperties>
</file>