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日程表" sheetId="1" r:id="rId1"/>
    <sheet name="審判・スタッフ" sheetId="2" r:id="rId2"/>
    <sheet name="星取表" sheetId="3" r:id="rId3"/>
    <sheet name="Sheet2" sheetId="4" r:id="rId4"/>
  </sheets>
  <definedNames>
    <definedName name="_xlnm.Print_Area" localSheetId="0">'日程表'!$A$1:$AL$36</definedName>
  </definedNames>
  <calcPr fullCalcOnLoad="1"/>
</workbook>
</file>

<file path=xl/sharedStrings.xml><?xml version="1.0" encoding="utf-8"?>
<sst xmlns="http://schemas.openxmlformats.org/spreadsheetml/2006/main" count="478" uniqueCount="93">
  <si>
    <t>日にち</t>
  </si>
  <si>
    <t>曜日</t>
  </si>
  <si>
    <t>試合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</si>
  <si>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</si>
  <si>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</si>
  <si>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</si>
  <si>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</si>
  <si>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</si>
  <si>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</si>
  <si>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</si>
  <si>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</si>
  <si>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</si>
  <si>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</si>
  <si>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</si>
  <si>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月</t>
  </si>
  <si>
    <t>ＶＳ</t>
  </si>
  <si>
    <t>試合日　</t>
  </si>
  <si>
    <t>グラウンド使用可能</t>
  </si>
  <si>
    <t>審判</t>
  </si>
  <si>
    <t>合計</t>
  </si>
  <si>
    <t>スタッフ</t>
  </si>
  <si>
    <t>１ｓｔ</t>
  </si>
  <si>
    <t>１試合目
9:00～10:15</t>
  </si>
  <si>
    <t>３試合目
11:40～12:55</t>
  </si>
  <si>
    <t>２試合目
10:20～11:35</t>
  </si>
  <si>
    <t>４試合目
13:00～14:15</t>
  </si>
  <si>
    <t>月</t>
  </si>
  <si>
    <t>日</t>
  </si>
  <si>
    <t>土</t>
  </si>
  <si>
    <t>月</t>
  </si>
  <si>
    <t>日</t>
  </si>
  <si>
    <t>令和２年度　室蘭地区カブスリーグU１５（１ｓｔ）</t>
  </si>
  <si>
    <t>緑陽</t>
  </si>
  <si>
    <t>東明
翔陽</t>
  </si>
  <si>
    <t>室西</t>
  </si>
  <si>
    <t>Artista</t>
  </si>
  <si>
    <t>北湘南
星蘭</t>
  </si>
  <si>
    <t>コンサ</t>
  </si>
  <si>
    <t>×</t>
  </si>
  <si>
    <t>〇</t>
  </si>
  <si>
    <t>桜蘭</t>
  </si>
  <si>
    <t>月</t>
  </si>
  <si>
    <t>月</t>
  </si>
  <si>
    <t>△</t>
  </si>
  <si>
    <t>〇入</t>
  </si>
  <si>
    <t>〇札</t>
  </si>
  <si>
    <t>〇苫</t>
  </si>
  <si>
    <t>〇ま</t>
  </si>
  <si>
    <t>〇ま</t>
  </si>
  <si>
    <t>〇</t>
  </si>
  <si>
    <t>〇</t>
  </si>
  <si>
    <t>〇</t>
  </si>
  <si>
    <t>〇</t>
  </si>
  <si>
    <t>〇</t>
  </si>
  <si>
    <t>〇</t>
  </si>
  <si>
    <t>〇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</si>
  <si>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</si>
  <si>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</si>
  <si>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</si>
  <si>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</si>
  <si>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</si>
  <si>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</si>
  <si>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</si>
  <si>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</si>
  <si>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</si>
  <si>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</si>
  <si>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</si>
  <si>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</si>
  <si>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</si>
  <si>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</si>
  <si>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北星</t>
  </si>
  <si>
    <t>東翔</t>
  </si>
  <si>
    <t>コンサ</t>
  </si>
  <si>
    <t>西</t>
  </si>
  <si>
    <t>北星</t>
  </si>
  <si>
    <t>Art</t>
  </si>
  <si>
    <t>東翔</t>
  </si>
  <si>
    <t>北星</t>
  </si>
  <si>
    <t>Art</t>
  </si>
  <si>
    <t>コンサ</t>
  </si>
  <si>
    <t>コンサ</t>
  </si>
  <si>
    <t>Art</t>
  </si>
  <si>
    <t>東明</t>
  </si>
  <si>
    <t>コンサ</t>
  </si>
  <si>
    <t>コンサ</t>
  </si>
  <si>
    <t>コンサ</t>
  </si>
  <si>
    <t>東翔</t>
  </si>
  <si>
    <t>桜蘭</t>
  </si>
  <si>
    <t>コンサ</t>
  </si>
  <si>
    <t>緑陽</t>
  </si>
  <si>
    <t>②</t>
  </si>
  <si>
    <t>③</t>
  </si>
  <si>
    <t>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</si>
</sst>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shrinkToFit="1"/>
    </xf>
    <xf numFmtId="0" fontId="2" fillId="37" borderId="42" xfId="0" applyFont="1" applyFill="1" applyBorder="1" applyAlignment="1">
      <alignment horizontal="center" vertical="center" wrapText="1" shrinkToFit="1"/>
    </xf>
    <xf numFmtId="0" fontId="2" fillId="38" borderId="42" xfId="0" applyFont="1" applyFill="1" applyBorder="1" applyAlignment="1">
      <alignment horizontal="center" vertical="center" wrapText="1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9" borderId="56" xfId="0" applyFont="1" applyFill="1" applyBorder="1" applyAlignment="1">
      <alignment horizontal="center" vertical="center" shrinkToFit="1"/>
    </xf>
    <xf numFmtId="0" fontId="2" fillId="40" borderId="4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7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wrapText="1" shrinkToFit="1"/>
    </xf>
    <xf numFmtId="0" fontId="0" fillId="36" borderId="12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wrapText="1" shrinkToFit="1"/>
    </xf>
    <xf numFmtId="0" fontId="0" fillId="39" borderId="13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 shrinkToFit="1"/>
    </xf>
    <xf numFmtId="0" fontId="0" fillId="40" borderId="12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 shrinkToFit="1"/>
    </xf>
    <xf numFmtId="0" fontId="0" fillId="40" borderId="11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5314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23</xdr:col>
      <xdr:colOff>276225</xdr:colOff>
      <xdr:row>17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618172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67"/>
  <sheetViews>
    <sheetView view="pageBreakPreview" zoomScale="60" zoomScalePageLayoutView="0" workbookViewId="0" topLeftCell="M1">
      <selection activeCell="AN33" sqref="AN33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7" width="3.125" style="0" customWidth="1"/>
    <col min="8" max="8" width="4.875" style="0" customWidth="1"/>
    <col min="9" max="15" width="6.625" style="0" customWidth="1"/>
    <col min="16" max="16" width="7.50390625" style="0" customWidth="1"/>
    <col min="17" max="17" width="4.50390625" style="0" customWidth="1"/>
    <col min="18" max="19" width="7.50390625" style="0" customWidth="1"/>
    <col min="20" max="20" width="4.50390625" style="0" customWidth="1"/>
    <col min="21" max="22" width="7.50390625" style="0" customWidth="1"/>
    <col min="23" max="23" width="4.50390625" style="0" customWidth="1"/>
    <col min="24" max="25" width="7.50390625" style="0" customWidth="1"/>
    <col min="26" max="26" width="4.625" style="0" customWidth="1"/>
    <col min="27" max="27" width="7.50390625" style="0" customWidth="1"/>
    <col min="28" max="28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2:38" ht="18.75" customHeight="1" thickBot="1">
      <c r="B2" s="210" t="s">
        <v>0</v>
      </c>
      <c r="C2" s="199"/>
      <c r="D2" s="199"/>
      <c r="E2" s="199"/>
      <c r="F2" s="212" t="s">
        <v>1</v>
      </c>
      <c r="G2" s="127"/>
      <c r="H2" s="214" t="s">
        <v>2</v>
      </c>
      <c r="I2" s="193" t="s">
        <v>16</v>
      </c>
      <c r="J2" s="194"/>
      <c r="K2" s="194"/>
      <c r="L2" s="194"/>
      <c r="M2" s="194"/>
      <c r="N2" s="194"/>
      <c r="O2" s="216"/>
      <c r="P2" s="217"/>
      <c r="Q2" s="218"/>
      <c r="R2" s="218"/>
      <c r="S2" s="218"/>
      <c r="T2" s="218"/>
      <c r="U2" s="218"/>
      <c r="V2" s="218"/>
      <c r="W2" s="218"/>
      <c r="X2" s="218"/>
      <c r="Y2" s="219"/>
      <c r="Z2" s="219"/>
      <c r="AA2" s="219"/>
      <c r="AB2" s="220"/>
      <c r="AC2" s="193" t="s">
        <v>17</v>
      </c>
      <c r="AD2" s="194"/>
      <c r="AE2" s="194"/>
      <c r="AF2" s="194"/>
      <c r="AG2" s="197" t="s">
        <v>2</v>
      </c>
      <c r="AH2" s="199" t="s">
        <v>0</v>
      </c>
      <c r="AI2" s="199"/>
      <c r="AJ2" s="199"/>
      <c r="AK2" s="199"/>
      <c r="AL2" s="201" t="s">
        <v>1</v>
      </c>
    </row>
    <row r="3" spans="2:38" ht="39" customHeight="1" thickBot="1">
      <c r="B3" s="211"/>
      <c r="C3" s="200"/>
      <c r="D3" s="200"/>
      <c r="E3" s="200"/>
      <c r="F3" s="213"/>
      <c r="G3" s="126"/>
      <c r="H3" s="215"/>
      <c r="I3" s="137" t="s">
        <v>32</v>
      </c>
      <c r="J3" s="131" t="s">
        <v>33</v>
      </c>
      <c r="K3" s="139" t="s">
        <v>40</v>
      </c>
      <c r="L3" s="141" t="s">
        <v>34</v>
      </c>
      <c r="M3" s="140" t="s">
        <v>35</v>
      </c>
      <c r="N3" s="138" t="s">
        <v>36</v>
      </c>
      <c r="O3" s="142" t="s">
        <v>37</v>
      </c>
      <c r="P3" s="203" t="s">
        <v>22</v>
      </c>
      <c r="Q3" s="204"/>
      <c r="R3" s="205"/>
      <c r="S3" s="208" t="s">
        <v>24</v>
      </c>
      <c r="T3" s="204"/>
      <c r="U3" s="209"/>
      <c r="V3" s="203" t="s">
        <v>23</v>
      </c>
      <c r="W3" s="204"/>
      <c r="X3" s="205"/>
      <c r="Y3" s="208" t="s">
        <v>25</v>
      </c>
      <c r="Z3" s="204"/>
      <c r="AA3" s="209"/>
      <c r="AB3" s="85" t="s">
        <v>4</v>
      </c>
      <c r="AC3" s="195"/>
      <c r="AD3" s="196"/>
      <c r="AE3" s="196"/>
      <c r="AF3" s="196"/>
      <c r="AG3" s="198"/>
      <c r="AH3" s="200"/>
      <c r="AI3" s="200"/>
      <c r="AJ3" s="200"/>
      <c r="AK3" s="200"/>
      <c r="AL3" s="202"/>
    </row>
    <row r="4" spans="1:38" ht="24" customHeight="1">
      <c r="A4" s="206" t="s">
        <v>21</v>
      </c>
      <c r="B4" s="73">
        <v>8</v>
      </c>
      <c r="C4" s="74" t="s">
        <v>26</v>
      </c>
      <c r="D4" s="41">
        <v>29</v>
      </c>
      <c r="E4" s="75" t="s">
        <v>27</v>
      </c>
      <c r="F4" s="45" t="s">
        <v>28</v>
      </c>
      <c r="G4" s="73"/>
      <c r="H4" s="58"/>
      <c r="I4" s="106" t="s">
        <v>54</v>
      </c>
      <c r="J4" s="38" t="s">
        <v>53</v>
      </c>
      <c r="K4" s="38" t="s">
        <v>51</v>
      </c>
      <c r="L4" s="38" t="s">
        <v>39</v>
      </c>
      <c r="M4" s="38" t="s">
        <v>39</v>
      </c>
      <c r="N4" s="38" t="s">
        <v>39</v>
      </c>
      <c r="O4" s="58" t="s">
        <v>44</v>
      </c>
      <c r="P4" s="5"/>
      <c r="Q4" s="5" t="s">
        <v>15</v>
      </c>
      <c r="R4" s="7"/>
      <c r="S4" s="145"/>
      <c r="T4" s="5" t="s">
        <v>15</v>
      </c>
      <c r="U4" s="147"/>
      <c r="V4" s="151"/>
      <c r="W4" s="5" t="s">
        <v>15</v>
      </c>
      <c r="X4" s="7"/>
      <c r="Y4" s="145"/>
      <c r="Z4" s="5" t="s">
        <v>15</v>
      </c>
      <c r="AA4" s="147"/>
      <c r="AB4" s="107"/>
      <c r="AC4" s="108" t="s">
        <v>32</v>
      </c>
      <c r="AD4" s="38" t="s">
        <v>82</v>
      </c>
      <c r="AE4" s="38"/>
      <c r="AF4" s="38"/>
      <c r="AG4" s="107"/>
      <c r="AH4" s="73">
        <v>8</v>
      </c>
      <c r="AI4" s="74" t="s">
        <v>26</v>
      </c>
      <c r="AJ4" s="41">
        <v>29</v>
      </c>
      <c r="AK4" s="75" t="s">
        <v>27</v>
      </c>
      <c r="AL4" s="49" t="s">
        <v>28</v>
      </c>
    </row>
    <row r="5" spans="1:38" ht="24" customHeight="1">
      <c r="A5" s="207"/>
      <c r="B5" s="76">
        <v>8</v>
      </c>
      <c r="C5" s="77" t="s">
        <v>41</v>
      </c>
      <c r="D5" s="42">
        <v>30</v>
      </c>
      <c r="E5" s="78" t="s">
        <v>27</v>
      </c>
      <c r="F5" s="46" t="s">
        <v>30</v>
      </c>
      <c r="G5" s="135"/>
      <c r="H5" s="60" t="s">
        <v>57</v>
      </c>
      <c r="I5" s="30" t="s">
        <v>55</v>
      </c>
      <c r="J5" s="5" t="s">
        <v>39</v>
      </c>
      <c r="K5" s="5" t="s">
        <v>52</v>
      </c>
      <c r="L5" s="5" t="s">
        <v>39</v>
      </c>
      <c r="M5" s="5" t="s">
        <v>49</v>
      </c>
      <c r="N5" s="5" t="s">
        <v>39</v>
      </c>
      <c r="O5" s="31" t="s">
        <v>39</v>
      </c>
      <c r="P5" s="117" t="s">
        <v>76</v>
      </c>
      <c r="Q5" s="5" t="s">
        <v>15</v>
      </c>
      <c r="R5" s="173" t="s">
        <v>78</v>
      </c>
      <c r="S5" s="167" t="s">
        <v>73</v>
      </c>
      <c r="T5" s="5" t="s">
        <v>15</v>
      </c>
      <c r="U5" s="176" t="s">
        <v>77</v>
      </c>
      <c r="V5" s="162" t="s">
        <v>40</v>
      </c>
      <c r="W5" s="5" t="s">
        <v>15</v>
      </c>
      <c r="X5" s="181" t="s">
        <v>79</v>
      </c>
      <c r="Y5" s="30"/>
      <c r="Z5" s="5" t="s">
        <v>15</v>
      </c>
      <c r="AA5" s="147"/>
      <c r="AB5" s="189" t="s">
        <v>73</v>
      </c>
      <c r="AC5" s="87"/>
      <c r="AD5" s="7" t="s">
        <v>82</v>
      </c>
      <c r="AE5" s="7"/>
      <c r="AF5" s="5" t="s">
        <v>40</v>
      </c>
      <c r="AG5" s="109" t="s">
        <v>56</v>
      </c>
      <c r="AH5" s="76">
        <v>8</v>
      </c>
      <c r="AI5" s="77" t="s">
        <v>26</v>
      </c>
      <c r="AJ5" s="42">
        <v>30</v>
      </c>
      <c r="AK5" s="78" t="s">
        <v>27</v>
      </c>
      <c r="AL5" s="50" t="s">
        <v>30</v>
      </c>
    </row>
    <row r="6" spans="1:38" ht="24" customHeight="1">
      <c r="A6" s="207"/>
      <c r="B6" s="76">
        <v>9</v>
      </c>
      <c r="C6" s="77" t="s">
        <v>14</v>
      </c>
      <c r="D6" s="42">
        <v>5</v>
      </c>
      <c r="E6" s="78" t="s">
        <v>3</v>
      </c>
      <c r="F6" s="46" t="s">
        <v>28</v>
      </c>
      <c r="G6" s="76"/>
      <c r="H6" s="31"/>
      <c r="I6" s="30" t="s">
        <v>55</v>
      </c>
      <c r="J6" s="5" t="s">
        <v>39</v>
      </c>
      <c r="K6" s="5" t="s">
        <v>52</v>
      </c>
      <c r="L6" s="5" t="s">
        <v>39</v>
      </c>
      <c r="M6" s="5" t="s">
        <v>49</v>
      </c>
      <c r="N6" s="5" t="s">
        <v>39</v>
      </c>
      <c r="O6" s="31" t="s">
        <v>45</v>
      </c>
      <c r="P6" s="117"/>
      <c r="Q6" s="5" t="s">
        <v>15</v>
      </c>
      <c r="R6" s="7"/>
      <c r="S6" s="30"/>
      <c r="T6" s="5" t="s">
        <v>15</v>
      </c>
      <c r="U6" s="146"/>
      <c r="V6" s="144"/>
      <c r="W6" s="5" t="s">
        <v>15</v>
      </c>
      <c r="X6" s="119"/>
      <c r="Y6" s="30"/>
      <c r="Z6" s="5" t="s">
        <v>15</v>
      </c>
      <c r="AA6" s="147"/>
      <c r="AB6" s="56"/>
      <c r="AC6" s="87" t="s">
        <v>32</v>
      </c>
      <c r="AD6" s="7" t="s">
        <v>82</v>
      </c>
      <c r="AE6" s="7"/>
      <c r="AF6" s="7" t="s">
        <v>40</v>
      </c>
      <c r="AG6" s="56"/>
      <c r="AH6" s="76">
        <v>9</v>
      </c>
      <c r="AI6" s="77" t="s">
        <v>14</v>
      </c>
      <c r="AJ6" s="42">
        <v>5</v>
      </c>
      <c r="AK6" s="78" t="s">
        <v>3</v>
      </c>
      <c r="AL6" s="50" t="s">
        <v>28</v>
      </c>
    </row>
    <row r="7" spans="1:38" s="1" customFormat="1" ht="24" customHeight="1">
      <c r="A7" s="207"/>
      <c r="B7" s="76">
        <v>9</v>
      </c>
      <c r="C7" s="77" t="s">
        <v>14</v>
      </c>
      <c r="D7" s="42">
        <v>6</v>
      </c>
      <c r="E7" s="78" t="s">
        <v>3</v>
      </c>
      <c r="F7" s="46" t="s">
        <v>30</v>
      </c>
      <c r="G7" s="76"/>
      <c r="H7" s="31" t="s">
        <v>59</v>
      </c>
      <c r="I7" s="30" t="s">
        <v>55</v>
      </c>
      <c r="J7" s="5" t="s">
        <v>39</v>
      </c>
      <c r="K7" s="5" t="s">
        <v>52</v>
      </c>
      <c r="L7" s="5" t="s">
        <v>39</v>
      </c>
      <c r="M7" s="5" t="s">
        <v>49</v>
      </c>
      <c r="N7" s="5" t="s">
        <v>39</v>
      </c>
      <c r="O7" s="31" t="s">
        <v>39</v>
      </c>
      <c r="P7" s="172" t="s">
        <v>75</v>
      </c>
      <c r="Q7" s="5" t="s">
        <v>15</v>
      </c>
      <c r="R7" s="182" t="s">
        <v>79</v>
      </c>
      <c r="S7" s="157" t="s">
        <v>32</v>
      </c>
      <c r="T7" s="5" t="s">
        <v>15</v>
      </c>
      <c r="U7" s="163" t="s">
        <v>40</v>
      </c>
      <c r="V7" s="8" t="s">
        <v>76</v>
      </c>
      <c r="W7" s="5" t="s">
        <v>15</v>
      </c>
      <c r="X7" s="168" t="s">
        <v>73</v>
      </c>
      <c r="Y7" s="55"/>
      <c r="Z7" s="5" t="s">
        <v>15</v>
      </c>
      <c r="AA7" s="148"/>
      <c r="AB7" s="56" t="s">
        <v>82</v>
      </c>
      <c r="AC7" s="87"/>
      <c r="AD7" s="7" t="s">
        <v>82</v>
      </c>
      <c r="AE7" s="7" t="s">
        <v>83</v>
      </c>
      <c r="AF7" s="5"/>
      <c r="AG7" s="56" t="s">
        <v>58</v>
      </c>
      <c r="AH7" s="76">
        <v>9</v>
      </c>
      <c r="AI7" s="77" t="s">
        <v>14</v>
      </c>
      <c r="AJ7" s="42">
        <v>6</v>
      </c>
      <c r="AK7" s="78" t="s">
        <v>3</v>
      </c>
      <c r="AL7" s="50" t="s">
        <v>30</v>
      </c>
    </row>
    <row r="8" spans="1:38" s="1" customFormat="1" ht="24" customHeight="1">
      <c r="A8" s="207"/>
      <c r="B8" s="76">
        <v>9</v>
      </c>
      <c r="C8" s="77" t="s">
        <v>14</v>
      </c>
      <c r="D8" s="42">
        <v>12</v>
      </c>
      <c r="E8" s="78" t="s">
        <v>3</v>
      </c>
      <c r="F8" s="46" t="s">
        <v>28</v>
      </c>
      <c r="G8" s="76"/>
      <c r="H8" s="31" t="s">
        <v>61</v>
      </c>
      <c r="I8" s="30" t="s">
        <v>55</v>
      </c>
      <c r="J8" s="5" t="s">
        <v>39</v>
      </c>
      <c r="K8" s="5" t="s">
        <v>52</v>
      </c>
      <c r="L8" s="5" t="s">
        <v>39</v>
      </c>
      <c r="M8" s="5" t="s">
        <v>49</v>
      </c>
      <c r="N8" s="5" t="s">
        <v>39</v>
      </c>
      <c r="O8" s="31" t="s">
        <v>39</v>
      </c>
      <c r="P8" s="183" t="s">
        <v>80</v>
      </c>
      <c r="Q8" s="5" t="s">
        <v>15</v>
      </c>
      <c r="R8" s="169" t="s">
        <v>73</v>
      </c>
      <c r="S8" s="177" t="s">
        <v>77</v>
      </c>
      <c r="T8" s="5" t="s">
        <v>15</v>
      </c>
      <c r="U8" s="147" t="s">
        <v>76</v>
      </c>
      <c r="V8" s="161" t="s">
        <v>81</v>
      </c>
      <c r="W8" s="5" t="s">
        <v>15</v>
      </c>
      <c r="X8" s="158" t="s">
        <v>32</v>
      </c>
      <c r="Y8" s="55"/>
      <c r="Z8" s="5" t="s">
        <v>15</v>
      </c>
      <c r="AA8" s="148"/>
      <c r="AB8" s="120" t="s">
        <v>82</v>
      </c>
      <c r="AC8" s="87" t="s">
        <v>32</v>
      </c>
      <c r="AD8" s="7" t="s">
        <v>82</v>
      </c>
      <c r="AE8" s="7" t="s">
        <v>37</v>
      </c>
      <c r="AF8" s="7" t="s">
        <v>40</v>
      </c>
      <c r="AG8" s="56" t="s">
        <v>60</v>
      </c>
      <c r="AH8" s="76">
        <v>9</v>
      </c>
      <c r="AI8" s="77" t="s">
        <v>14</v>
      </c>
      <c r="AJ8" s="42">
        <v>12</v>
      </c>
      <c r="AK8" s="78" t="s">
        <v>3</v>
      </c>
      <c r="AL8" s="50" t="s">
        <v>28</v>
      </c>
    </row>
    <row r="9" spans="1:38" ht="24" customHeight="1">
      <c r="A9" s="207"/>
      <c r="B9" s="76">
        <v>9</v>
      </c>
      <c r="C9" s="77" t="s">
        <v>14</v>
      </c>
      <c r="D9" s="42">
        <v>19</v>
      </c>
      <c r="E9" s="78" t="s">
        <v>3</v>
      </c>
      <c r="F9" s="46" t="s">
        <v>28</v>
      </c>
      <c r="G9" s="76"/>
      <c r="H9" s="31"/>
      <c r="I9" s="30" t="s">
        <v>55</v>
      </c>
      <c r="J9" s="5" t="s">
        <v>39</v>
      </c>
      <c r="K9" s="5" t="s">
        <v>52</v>
      </c>
      <c r="L9" s="5" t="s">
        <v>38</v>
      </c>
      <c r="M9" s="5" t="s">
        <v>49</v>
      </c>
      <c r="N9" s="5" t="s">
        <v>39</v>
      </c>
      <c r="O9" s="31" t="s">
        <v>46</v>
      </c>
      <c r="P9" s="118"/>
      <c r="Q9" s="5" t="s">
        <v>15</v>
      </c>
      <c r="R9" s="119"/>
      <c r="S9" s="30"/>
      <c r="T9" s="5" t="s">
        <v>15</v>
      </c>
      <c r="U9" s="31"/>
      <c r="V9" s="8"/>
      <c r="W9" s="5" t="s">
        <v>15</v>
      </c>
      <c r="X9" s="119"/>
      <c r="Y9" s="55"/>
      <c r="Z9" s="5" t="s">
        <v>15</v>
      </c>
      <c r="AA9" s="148"/>
      <c r="AB9" s="120"/>
      <c r="AC9" s="87" t="s">
        <v>32</v>
      </c>
      <c r="AD9" s="7" t="s">
        <v>82</v>
      </c>
      <c r="AE9" s="7"/>
      <c r="AF9" s="7" t="s">
        <v>40</v>
      </c>
      <c r="AG9" s="56"/>
      <c r="AH9" s="76">
        <v>9</v>
      </c>
      <c r="AI9" s="77" t="s">
        <v>14</v>
      </c>
      <c r="AJ9" s="42">
        <v>19</v>
      </c>
      <c r="AK9" s="78" t="s">
        <v>3</v>
      </c>
      <c r="AL9" s="50" t="s">
        <v>28</v>
      </c>
    </row>
    <row r="10" spans="1:38" ht="24" customHeight="1">
      <c r="A10" s="207"/>
      <c r="B10" s="76">
        <v>9</v>
      </c>
      <c r="C10" s="77" t="s">
        <v>14</v>
      </c>
      <c r="D10" s="42">
        <v>20</v>
      </c>
      <c r="E10" s="78" t="s">
        <v>3</v>
      </c>
      <c r="F10" s="46" t="s">
        <v>30</v>
      </c>
      <c r="G10" s="76"/>
      <c r="H10" s="31"/>
      <c r="I10" s="30" t="s">
        <v>55</v>
      </c>
      <c r="J10" s="5" t="s">
        <v>39</v>
      </c>
      <c r="K10" s="5" t="s">
        <v>52</v>
      </c>
      <c r="L10" s="5" t="s">
        <v>39</v>
      </c>
      <c r="M10" s="5" t="s">
        <v>49</v>
      </c>
      <c r="N10" s="5" t="s">
        <v>39</v>
      </c>
      <c r="O10" s="31" t="s">
        <v>39</v>
      </c>
      <c r="P10" s="117"/>
      <c r="Q10" s="5" t="s">
        <v>15</v>
      </c>
      <c r="R10" s="119"/>
      <c r="S10" s="30"/>
      <c r="T10" s="5" t="s">
        <v>15</v>
      </c>
      <c r="U10" s="147"/>
      <c r="V10" s="144"/>
      <c r="W10" s="5" t="s">
        <v>15</v>
      </c>
      <c r="X10" s="143"/>
      <c r="Y10" s="30"/>
      <c r="Z10" s="5" t="s">
        <v>15</v>
      </c>
      <c r="AA10" s="31"/>
      <c r="AB10" s="56"/>
      <c r="AC10" s="87"/>
      <c r="AD10" s="7" t="s">
        <v>82</v>
      </c>
      <c r="AE10" s="7" t="s">
        <v>84</v>
      </c>
      <c r="AF10" s="5"/>
      <c r="AG10" s="56"/>
      <c r="AH10" s="76">
        <v>9</v>
      </c>
      <c r="AI10" s="77" t="s">
        <v>14</v>
      </c>
      <c r="AJ10" s="42">
        <v>20</v>
      </c>
      <c r="AK10" s="78" t="s">
        <v>3</v>
      </c>
      <c r="AL10" s="50" t="s">
        <v>30</v>
      </c>
    </row>
    <row r="11" spans="1:38" ht="24" customHeight="1">
      <c r="A11" s="207"/>
      <c r="B11" s="76">
        <v>9</v>
      </c>
      <c r="C11" s="77" t="s">
        <v>14</v>
      </c>
      <c r="D11" s="42">
        <v>21</v>
      </c>
      <c r="E11" s="78" t="s">
        <v>3</v>
      </c>
      <c r="F11" s="46" t="s">
        <v>42</v>
      </c>
      <c r="G11" s="110"/>
      <c r="H11" s="61" t="s">
        <v>63</v>
      </c>
      <c r="I11" s="30" t="s">
        <v>55</v>
      </c>
      <c r="J11" s="5" t="s">
        <v>39</v>
      </c>
      <c r="K11" s="5" t="s">
        <v>52</v>
      </c>
      <c r="L11" s="5" t="s">
        <v>39</v>
      </c>
      <c r="M11" s="5" t="s">
        <v>38</v>
      </c>
      <c r="N11" s="5" t="s">
        <v>39</v>
      </c>
      <c r="O11" s="31" t="s">
        <v>39</v>
      </c>
      <c r="P11" s="159" t="s">
        <v>32</v>
      </c>
      <c r="Q11" s="5" t="s">
        <v>15</v>
      </c>
      <c r="R11" s="178" t="s">
        <v>70</v>
      </c>
      <c r="S11" s="30" t="s">
        <v>71</v>
      </c>
      <c r="T11" s="5" t="s">
        <v>15</v>
      </c>
      <c r="U11" s="184" t="s">
        <v>72</v>
      </c>
      <c r="V11" s="170" t="s">
        <v>73</v>
      </c>
      <c r="W11" s="5" t="s">
        <v>15</v>
      </c>
      <c r="X11" s="164" t="s">
        <v>40</v>
      </c>
      <c r="Y11" s="55"/>
      <c r="Z11" s="5" t="s">
        <v>15</v>
      </c>
      <c r="AA11" s="148"/>
      <c r="AB11" s="189" t="s">
        <v>73</v>
      </c>
      <c r="AC11" s="5"/>
      <c r="AD11" s="7" t="s">
        <v>82</v>
      </c>
      <c r="AE11" s="7" t="s">
        <v>85</v>
      </c>
      <c r="AF11" s="7"/>
      <c r="AG11" s="62" t="s">
        <v>62</v>
      </c>
      <c r="AH11" s="76">
        <v>9</v>
      </c>
      <c r="AI11" s="77" t="s">
        <v>14</v>
      </c>
      <c r="AJ11" s="42">
        <v>21</v>
      </c>
      <c r="AK11" s="78" t="s">
        <v>3</v>
      </c>
      <c r="AL11" s="50" t="s">
        <v>42</v>
      </c>
    </row>
    <row r="12" spans="1:38" ht="24" customHeight="1">
      <c r="A12" s="207"/>
      <c r="B12" s="76">
        <v>9</v>
      </c>
      <c r="C12" s="77" t="s">
        <v>14</v>
      </c>
      <c r="D12" s="42">
        <v>26</v>
      </c>
      <c r="E12" s="78" t="s">
        <v>3</v>
      </c>
      <c r="F12" s="46" t="s">
        <v>28</v>
      </c>
      <c r="G12" s="110"/>
      <c r="H12" s="61" t="s">
        <v>65</v>
      </c>
      <c r="I12" s="30" t="s">
        <v>55</v>
      </c>
      <c r="J12" s="5" t="s">
        <v>39</v>
      </c>
      <c r="K12" s="5" t="s">
        <v>52</v>
      </c>
      <c r="L12" s="5" t="s">
        <v>39</v>
      </c>
      <c r="M12" s="5" t="s">
        <v>50</v>
      </c>
      <c r="N12" s="5" t="s">
        <v>39</v>
      </c>
      <c r="O12" s="31" t="s">
        <v>47</v>
      </c>
      <c r="P12" s="192" t="s">
        <v>40</v>
      </c>
      <c r="Q12" s="5" t="s">
        <v>15</v>
      </c>
      <c r="R12" s="174" t="s">
        <v>75</v>
      </c>
      <c r="S12" s="175" t="s">
        <v>73</v>
      </c>
      <c r="T12" s="5" t="s">
        <v>15</v>
      </c>
      <c r="U12" s="191" t="s">
        <v>32</v>
      </c>
      <c r="V12" s="185" t="s">
        <v>79</v>
      </c>
      <c r="W12" s="5" t="s">
        <v>15</v>
      </c>
      <c r="X12" s="179" t="s">
        <v>77</v>
      </c>
      <c r="Y12" s="55"/>
      <c r="Z12" s="5" t="s">
        <v>15</v>
      </c>
      <c r="AA12" s="148"/>
      <c r="AB12" s="190" t="s">
        <v>32</v>
      </c>
      <c r="AC12" s="87" t="s">
        <v>32</v>
      </c>
      <c r="AD12" s="7" t="s">
        <v>82</v>
      </c>
      <c r="AE12" s="7"/>
      <c r="AF12" s="7"/>
      <c r="AG12" s="62" t="s">
        <v>64</v>
      </c>
      <c r="AH12" s="76">
        <v>9</v>
      </c>
      <c r="AI12" s="77" t="s">
        <v>14</v>
      </c>
      <c r="AJ12" s="42">
        <v>26</v>
      </c>
      <c r="AK12" s="78" t="s">
        <v>3</v>
      </c>
      <c r="AL12" s="50" t="s">
        <v>28</v>
      </c>
    </row>
    <row r="13" spans="1:38" ht="24" customHeight="1">
      <c r="A13" s="207"/>
      <c r="B13" s="110">
        <v>10</v>
      </c>
      <c r="C13" s="77" t="s">
        <v>29</v>
      </c>
      <c r="D13" s="112">
        <v>10</v>
      </c>
      <c r="E13" s="113" t="s">
        <v>30</v>
      </c>
      <c r="F13" s="114" t="s">
        <v>28</v>
      </c>
      <c r="G13" s="110"/>
      <c r="H13" s="61" t="s">
        <v>67</v>
      </c>
      <c r="I13" s="30" t="s">
        <v>55</v>
      </c>
      <c r="J13" s="5" t="s">
        <v>39</v>
      </c>
      <c r="K13" s="5" t="s">
        <v>52</v>
      </c>
      <c r="L13" s="5" t="s">
        <v>43</v>
      </c>
      <c r="M13" s="5" t="s">
        <v>50</v>
      </c>
      <c r="N13" s="5" t="s">
        <v>39</v>
      </c>
      <c r="O13" s="31" t="s">
        <v>39</v>
      </c>
      <c r="P13" s="186" t="s">
        <v>88</v>
      </c>
      <c r="Q13" s="5" t="s">
        <v>15</v>
      </c>
      <c r="R13" s="160" t="s">
        <v>89</v>
      </c>
      <c r="S13" s="165" t="s">
        <v>87</v>
      </c>
      <c r="T13" s="5" t="s">
        <v>15</v>
      </c>
      <c r="U13" s="148" t="s">
        <v>86</v>
      </c>
      <c r="V13" s="179" t="s">
        <v>77</v>
      </c>
      <c r="W13" s="5" t="s">
        <v>15</v>
      </c>
      <c r="X13" s="174" t="s">
        <v>75</v>
      </c>
      <c r="Y13" s="55"/>
      <c r="Z13" s="5" t="s">
        <v>15</v>
      </c>
      <c r="AA13" s="148"/>
      <c r="AB13" s="188" t="s">
        <v>40</v>
      </c>
      <c r="AC13" s="88" t="s">
        <v>32</v>
      </c>
      <c r="AD13" s="7" t="s">
        <v>82</v>
      </c>
      <c r="AE13" s="7"/>
      <c r="AF13" s="7" t="s">
        <v>40</v>
      </c>
      <c r="AG13" s="62" t="s">
        <v>66</v>
      </c>
      <c r="AH13" s="110">
        <v>10</v>
      </c>
      <c r="AI13" s="111" t="s">
        <v>14</v>
      </c>
      <c r="AJ13" s="112">
        <v>10</v>
      </c>
      <c r="AK13" s="113" t="s">
        <v>30</v>
      </c>
      <c r="AL13" s="116" t="s">
        <v>28</v>
      </c>
    </row>
    <row r="14" spans="1:38" ht="24" customHeight="1">
      <c r="A14" s="207"/>
      <c r="B14" s="110">
        <v>10</v>
      </c>
      <c r="C14" s="77" t="s">
        <v>14</v>
      </c>
      <c r="D14" s="112">
        <v>17</v>
      </c>
      <c r="E14" s="78" t="s">
        <v>3</v>
      </c>
      <c r="F14" s="114" t="s">
        <v>28</v>
      </c>
      <c r="G14" s="110"/>
      <c r="H14" s="61" t="s">
        <v>69</v>
      </c>
      <c r="I14" s="30" t="s">
        <v>55</v>
      </c>
      <c r="J14" s="5" t="s">
        <v>39</v>
      </c>
      <c r="K14" s="5" t="s">
        <v>52</v>
      </c>
      <c r="L14" s="5" t="s">
        <v>39</v>
      </c>
      <c r="M14" s="5" t="s">
        <v>50</v>
      </c>
      <c r="N14" s="5" t="s">
        <v>39</v>
      </c>
      <c r="O14" s="31" t="s">
        <v>48</v>
      </c>
      <c r="P14" s="180" t="s">
        <v>74</v>
      </c>
      <c r="Q14" s="5" t="s">
        <v>15</v>
      </c>
      <c r="R14" s="166" t="s">
        <v>40</v>
      </c>
      <c r="S14" s="175" t="s">
        <v>75</v>
      </c>
      <c r="T14" s="5" t="s">
        <v>15</v>
      </c>
      <c r="U14" s="171" t="s">
        <v>73</v>
      </c>
      <c r="V14" s="160" t="s">
        <v>32</v>
      </c>
      <c r="W14" s="5" t="s">
        <v>15</v>
      </c>
      <c r="X14" s="6" t="s">
        <v>76</v>
      </c>
      <c r="Y14" s="55"/>
      <c r="Z14" s="5" t="s">
        <v>15</v>
      </c>
      <c r="AA14" s="148"/>
      <c r="AB14" s="187" t="s">
        <v>73</v>
      </c>
      <c r="AC14" s="130" t="s">
        <v>32</v>
      </c>
      <c r="AD14" s="7" t="s">
        <v>82</v>
      </c>
      <c r="AE14" s="7"/>
      <c r="AF14" s="7" t="s">
        <v>40</v>
      </c>
      <c r="AG14" s="62" t="s">
        <v>68</v>
      </c>
      <c r="AH14" s="110">
        <v>10</v>
      </c>
      <c r="AI14" s="111" t="s">
        <v>14</v>
      </c>
      <c r="AJ14" s="112">
        <v>17</v>
      </c>
      <c r="AK14" s="113" t="s">
        <v>3</v>
      </c>
      <c r="AL14" s="116" t="s">
        <v>28</v>
      </c>
    </row>
    <row r="15" spans="1:38" ht="24" customHeight="1">
      <c r="A15" s="207"/>
      <c r="B15" s="110">
        <v>10</v>
      </c>
      <c r="C15" s="77" t="s">
        <v>14</v>
      </c>
      <c r="D15" s="112">
        <v>18</v>
      </c>
      <c r="E15" s="113" t="s">
        <v>3</v>
      </c>
      <c r="F15" s="114" t="s">
        <v>30</v>
      </c>
      <c r="G15" s="110"/>
      <c r="H15" s="61"/>
      <c r="I15" s="30" t="s">
        <v>55</v>
      </c>
      <c r="J15" s="5" t="s">
        <v>39</v>
      </c>
      <c r="K15" s="5" t="s">
        <v>52</v>
      </c>
      <c r="L15" s="5" t="s">
        <v>39</v>
      </c>
      <c r="M15" s="5" t="s">
        <v>50</v>
      </c>
      <c r="N15" s="5" t="s">
        <v>39</v>
      </c>
      <c r="O15" s="31" t="s">
        <v>39</v>
      </c>
      <c r="P15" s="55"/>
      <c r="Q15" s="5" t="s">
        <v>15</v>
      </c>
      <c r="R15" s="6"/>
      <c r="S15" s="55"/>
      <c r="T15" s="5" t="s">
        <v>15</v>
      </c>
      <c r="U15" s="148"/>
      <c r="V15" s="6"/>
      <c r="W15" s="5" t="s">
        <v>15</v>
      </c>
      <c r="X15" s="6"/>
      <c r="Y15" s="55"/>
      <c r="Z15" s="5" t="s">
        <v>15</v>
      </c>
      <c r="AA15" s="148"/>
      <c r="AB15" s="62"/>
      <c r="AC15" s="130"/>
      <c r="AD15" s="7" t="s">
        <v>82</v>
      </c>
      <c r="AE15" s="7"/>
      <c r="AF15" s="7"/>
      <c r="AG15" s="62"/>
      <c r="AH15" s="110">
        <v>10</v>
      </c>
      <c r="AI15" s="111" t="s">
        <v>14</v>
      </c>
      <c r="AJ15" s="112">
        <v>18</v>
      </c>
      <c r="AK15" s="113" t="s">
        <v>3</v>
      </c>
      <c r="AL15" s="116" t="s">
        <v>30</v>
      </c>
    </row>
    <row r="16" spans="1:38" ht="24" customHeight="1">
      <c r="A16" s="207"/>
      <c r="B16" s="110"/>
      <c r="C16" s="77" t="s">
        <v>14</v>
      </c>
      <c r="D16" s="112"/>
      <c r="E16" s="78" t="s">
        <v>3</v>
      </c>
      <c r="F16" s="114"/>
      <c r="G16" s="110"/>
      <c r="H16" s="61"/>
      <c r="I16" s="115"/>
      <c r="J16" s="10"/>
      <c r="K16" s="10"/>
      <c r="L16" s="5"/>
      <c r="M16" s="10"/>
      <c r="N16" s="10"/>
      <c r="O16" s="61"/>
      <c r="P16" s="1"/>
      <c r="Q16" s="5" t="s">
        <v>15</v>
      </c>
      <c r="R16" s="1"/>
      <c r="S16" s="149"/>
      <c r="T16" s="5" t="s">
        <v>15</v>
      </c>
      <c r="U16" s="150"/>
      <c r="V16" s="1"/>
      <c r="W16" s="5" t="s">
        <v>15</v>
      </c>
      <c r="X16" s="1"/>
      <c r="Y16" s="55"/>
      <c r="Z16" s="5" t="s">
        <v>15</v>
      </c>
      <c r="AA16" s="148"/>
      <c r="AB16" s="62"/>
      <c r="AC16" s="130"/>
      <c r="AD16" s="7"/>
      <c r="AE16" s="7"/>
      <c r="AF16" s="7"/>
      <c r="AG16" s="62"/>
      <c r="AH16" s="110"/>
      <c r="AI16" s="111" t="s">
        <v>14</v>
      </c>
      <c r="AJ16" s="112"/>
      <c r="AK16" s="113" t="s">
        <v>3</v>
      </c>
      <c r="AL16" s="116"/>
    </row>
    <row r="17" spans="1:38" ht="24" customHeight="1">
      <c r="A17" s="207"/>
      <c r="B17" s="110"/>
      <c r="C17" s="77" t="s">
        <v>14</v>
      </c>
      <c r="D17" s="112"/>
      <c r="E17" s="113" t="s">
        <v>3</v>
      </c>
      <c r="F17" s="114"/>
      <c r="G17" s="110"/>
      <c r="H17" s="61"/>
      <c r="I17" s="115"/>
      <c r="J17" s="10"/>
      <c r="K17" s="10"/>
      <c r="L17" s="5"/>
      <c r="M17" s="10"/>
      <c r="N17" s="10"/>
      <c r="O17" s="61"/>
      <c r="P17" s="55"/>
      <c r="Q17" s="5" t="s">
        <v>15</v>
      </c>
      <c r="R17" s="6"/>
      <c r="S17" s="55"/>
      <c r="T17" s="5" t="s">
        <v>15</v>
      </c>
      <c r="U17" s="148"/>
      <c r="V17" s="6"/>
      <c r="W17" s="5" t="s">
        <v>15</v>
      </c>
      <c r="X17" s="6"/>
      <c r="Y17" s="55"/>
      <c r="Z17" s="5" t="s">
        <v>15</v>
      </c>
      <c r="AA17" s="148"/>
      <c r="AB17" s="62"/>
      <c r="AC17" s="130"/>
      <c r="AD17" s="7"/>
      <c r="AE17" s="7"/>
      <c r="AF17" s="7"/>
      <c r="AG17" s="62"/>
      <c r="AH17" s="110"/>
      <c r="AI17" s="111" t="s">
        <v>14</v>
      </c>
      <c r="AJ17" s="112"/>
      <c r="AK17" s="113" t="s">
        <v>3</v>
      </c>
      <c r="AL17" s="116"/>
    </row>
    <row r="18" spans="1:38" ht="24" customHeight="1">
      <c r="A18" s="207"/>
      <c r="B18" s="110"/>
      <c r="C18" s="77" t="s">
        <v>14</v>
      </c>
      <c r="D18" s="112"/>
      <c r="E18" s="78" t="s">
        <v>3</v>
      </c>
      <c r="F18" s="114"/>
      <c r="G18" s="110"/>
      <c r="H18" s="61"/>
      <c r="I18" s="115"/>
      <c r="J18" s="10"/>
      <c r="K18" s="10"/>
      <c r="L18" s="5"/>
      <c r="M18" s="10"/>
      <c r="N18" s="10"/>
      <c r="O18" s="61"/>
      <c r="P18" s="55"/>
      <c r="Q18" s="5" t="s">
        <v>15</v>
      </c>
      <c r="R18" s="6"/>
      <c r="S18" s="55"/>
      <c r="T18" s="5" t="s">
        <v>15</v>
      </c>
      <c r="U18" s="148"/>
      <c r="V18" s="6"/>
      <c r="W18" s="5" t="s">
        <v>15</v>
      </c>
      <c r="X18" s="6"/>
      <c r="Y18" s="55"/>
      <c r="Z18" s="5" t="s">
        <v>15</v>
      </c>
      <c r="AA18" s="148"/>
      <c r="AB18" s="62"/>
      <c r="AC18" s="130"/>
      <c r="AD18" s="7"/>
      <c r="AE18" s="7"/>
      <c r="AF18" s="7"/>
      <c r="AG18" s="62"/>
      <c r="AH18" s="110"/>
      <c r="AI18" s="111" t="s">
        <v>14</v>
      </c>
      <c r="AJ18" s="112"/>
      <c r="AK18" s="113" t="s">
        <v>3</v>
      </c>
      <c r="AL18" s="116"/>
    </row>
    <row r="19" spans="1:38" ht="24" customHeight="1">
      <c r="A19" s="207"/>
      <c r="B19" s="110"/>
      <c r="C19" s="77" t="s">
        <v>14</v>
      </c>
      <c r="D19" s="112"/>
      <c r="E19" s="113" t="s">
        <v>3</v>
      </c>
      <c r="F19" s="114"/>
      <c r="G19" s="110"/>
      <c r="H19" s="61"/>
      <c r="I19" s="115"/>
      <c r="J19" s="10"/>
      <c r="K19" s="10"/>
      <c r="L19" s="5"/>
      <c r="M19" s="10"/>
      <c r="N19" s="10"/>
      <c r="O19" s="61"/>
      <c r="P19" s="55"/>
      <c r="Q19" s="5" t="s">
        <v>15</v>
      </c>
      <c r="R19" s="6"/>
      <c r="S19" s="55"/>
      <c r="T19" s="5" t="s">
        <v>15</v>
      </c>
      <c r="U19" s="148"/>
      <c r="V19" s="6"/>
      <c r="W19" s="5" t="s">
        <v>15</v>
      </c>
      <c r="X19" s="6"/>
      <c r="Y19" s="55"/>
      <c r="Z19" s="5" t="s">
        <v>15</v>
      </c>
      <c r="AA19" s="148"/>
      <c r="AB19" s="62"/>
      <c r="AC19" s="130"/>
      <c r="AD19" s="7"/>
      <c r="AE19" s="7"/>
      <c r="AF19" s="7"/>
      <c r="AG19" s="62"/>
      <c r="AH19" s="110"/>
      <c r="AI19" s="111" t="s">
        <v>14</v>
      </c>
      <c r="AJ19" s="112"/>
      <c r="AK19" s="113" t="s">
        <v>3</v>
      </c>
      <c r="AL19" s="116"/>
    </row>
    <row r="20" spans="1:38" ht="24" customHeight="1">
      <c r="A20" s="207"/>
      <c r="B20" s="110"/>
      <c r="C20" s="77" t="s">
        <v>14</v>
      </c>
      <c r="D20" s="112"/>
      <c r="E20" s="78" t="s">
        <v>3</v>
      </c>
      <c r="F20" s="114"/>
      <c r="G20" s="110"/>
      <c r="H20" s="61"/>
      <c r="I20" s="115"/>
      <c r="J20" s="10"/>
      <c r="K20" s="10"/>
      <c r="L20" s="5"/>
      <c r="M20" s="10"/>
      <c r="N20" s="10"/>
      <c r="O20" s="61"/>
      <c r="P20" s="55"/>
      <c r="Q20" s="5" t="s">
        <v>15</v>
      </c>
      <c r="R20" s="6"/>
      <c r="S20" s="55"/>
      <c r="T20" s="5" t="s">
        <v>15</v>
      </c>
      <c r="U20" s="148"/>
      <c r="V20" s="6"/>
      <c r="W20" s="5" t="s">
        <v>15</v>
      </c>
      <c r="X20" s="6"/>
      <c r="Y20" s="55"/>
      <c r="Z20" s="5" t="s">
        <v>15</v>
      </c>
      <c r="AA20" s="148"/>
      <c r="AB20" s="62"/>
      <c r="AC20" s="130"/>
      <c r="AD20" s="7"/>
      <c r="AE20" s="7"/>
      <c r="AF20" s="7"/>
      <c r="AG20" s="62"/>
      <c r="AH20" s="110"/>
      <c r="AI20" s="111" t="s">
        <v>14</v>
      </c>
      <c r="AJ20" s="112"/>
      <c r="AK20" s="113" t="s">
        <v>3</v>
      </c>
      <c r="AL20" s="116"/>
    </row>
    <row r="21" spans="1:38" ht="24" customHeight="1" thickBot="1">
      <c r="A21" s="207"/>
      <c r="B21" s="110"/>
      <c r="C21" s="111" t="s">
        <v>14</v>
      </c>
      <c r="D21" s="112"/>
      <c r="E21" s="113" t="s">
        <v>3</v>
      </c>
      <c r="F21" s="114"/>
      <c r="G21" s="110"/>
      <c r="H21" s="61"/>
      <c r="I21" s="115"/>
      <c r="J21" s="10"/>
      <c r="K21" s="10"/>
      <c r="L21" s="10"/>
      <c r="M21" s="10"/>
      <c r="N21" s="10"/>
      <c r="O21" s="61"/>
      <c r="P21" s="63"/>
      <c r="Q21" s="10" t="s">
        <v>15</v>
      </c>
      <c r="R21" s="152"/>
      <c r="S21" s="63"/>
      <c r="T21" s="152" t="s">
        <v>15</v>
      </c>
      <c r="U21" s="153"/>
      <c r="V21" s="152"/>
      <c r="W21" s="152" t="s">
        <v>15</v>
      </c>
      <c r="X21" s="152"/>
      <c r="Y21" s="63"/>
      <c r="Z21" s="152" t="s">
        <v>15</v>
      </c>
      <c r="AA21" s="153"/>
      <c r="AB21" s="62"/>
      <c r="AC21" s="10"/>
      <c r="AD21" s="10"/>
      <c r="AE21" s="33"/>
      <c r="AF21" s="33"/>
      <c r="AG21" s="62"/>
      <c r="AH21" s="110"/>
      <c r="AI21" s="111" t="s">
        <v>14</v>
      </c>
      <c r="AJ21" s="112"/>
      <c r="AK21" s="113" t="s">
        <v>3</v>
      </c>
      <c r="AL21" s="116"/>
    </row>
    <row r="22" spans="1:38" ht="24" customHeight="1">
      <c r="A22" s="194"/>
      <c r="B22" s="122"/>
      <c r="C22" s="122"/>
      <c r="D22" s="123"/>
      <c r="E22" s="154"/>
      <c r="F22" s="122"/>
      <c r="G22" s="122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55"/>
      <c r="AE22" s="155"/>
      <c r="AF22" s="155"/>
      <c r="AG22" s="155"/>
      <c r="AH22" s="122"/>
      <c r="AI22" s="122"/>
      <c r="AJ22" s="123"/>
      <c r="AK22" s="154"/>
      <c r="AL22" s="122"/>
    </row>
    <row r="23" spans="1:38" ht="24" customHeight="1">
      <c r="A23" s="196"/>
      <c r="B23" s="52"/>
      <c r="C23" s="52"/>
      <c r="D23" s="51"/>
      <c r="E23" s="89"/>
      <c r="F23" s="52"/>
      <c r="G23" s="5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71"/>
      <c r="AD23" s="35"/>
      <c r="AE23" s="35"/>
      <c r="AF23" s="35"/>
      <c r="AG23" s="35"/>
      <c r="AH23" s="52"/>
      <c r="AI23" s="52"/>
      <c r="AJ23" s="51"/>
      <c r="AK23" s="89"/>
      <c r="AL23" s="52"/>
    </row>
    <row r="24" spans="1:38" ht="24" customHeight="1">
      <c r="A24" s="196"/>
      <c r="B24" s="52"/>
      <c r="C24" s="52"/>
      <c r="D24" s="51"/>
      <c r="E24" s="89"/>
      <c r="F24" s="52"/>
      <c r="G24" s="5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71"/>
      <c r="AD24" s="35"/>
      <c r="AE24" s="35"/>
      <c r="AF24" s="35"/>
      <c r="AG24" s="35"/>
      <c r="AH24" s="52"/>
      <c r="AI24" s="52"/>
      <c r="AJ24" s="51"/>
      <c r="AK24" s="89"/>
      <c r="AL24" s="52"/>
    </row>
    <row r="25" spans="1:38" ht="24" customHeight="1">
      <c r="A25" s="196"/>
      <c r="B25" s="52"/>
      <c r="C25" s="52"/>
      <c r="D25" s="51"/>
      <c r="E25" s="89"/>
      <c r="F25" s="52"/>
      <c r="G25" s="5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71"/>
      <c r="AD25" s="35"/>
      <c r="AE25" s="35"/>
      <c r="AF25" s="35"/>
      <c r="AG25" s="35"/>
      <c r="AH25" s="52"/>
      <c r="AI25" s="52"/>
      <c r="AJ25" s="51"/>
      <c r="AK25" s="89"/>
      <c r="AL25" s="52"/>
    </row>
    <row r="26" spans="1:38" ht="24" customHeight="1">
      <c r="A26" s="196"/>
      <c r="B26" s="52"/>
      <c r="C26" s="52"/>
      <c r="D26" s="51"/>
      <c r="E26" s="89"/>
      <c r="F26" s="52"/>
      <c r="G26" s="5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71"/>
      <c r="AD26" s="35"/>
      <c r="AE26" s="35"/>
      <c r="AF26" s="35"/>
      <c r="AG26" s="35"/>
      <c r="AH26" s="52"/>
      <c r="AI26" s="52"/>
      <c r="AJ26" s="51"/>
      <c r="AK26" s="89"/>
      <c r="AL26" s="52"/>
    </row>
    <row r="27" spans="1:38" ht="24" customHeight="1">
      <c r="A27" s="196"/>
      <c r="B27" s="52"/>
      <c r="C27" s="52"/>
      <c r="D27" s="51"/>
      <c r="E27" s="89"/>
      <c r="F27" s="52"/>
      <c r="G27" s="5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71"/>
      <c r="AD27" s="35"/>
      <c r="AE27" s="35"/>
      <c r="AF27" s="35"/>
      <c r="AG27" s="35"/>
      <c r="AH27" s="52"/>
      <c r="AI27" s="52"/>
      <c r="AJ27" s="51"/>
      <c r="AK27" s="89"/>
      <c r="AL27" s="52"/>
    </row>
    <row r="28" spans="1:38" ht="24" customHeight="1">
      <c r="A28" s="196"/>
      <c r="B28" s="52"/>
      <c r="C28" s="52"/>
      <c r="D28" s="51"/>
      <c r="E28" s="89"/>
      <c r="F28" s="52"/>
      <c r="G28" s="5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71"/>
      <c r="AD28" s="35"/>
      <c r="AE28" s="35"/>
      <c r="AF28" s="35"/>
      <c r="AG28" s="35"/>
      <c r="AH28" s="52"/>
      <c r="AI28" s="52"/>
      <c r="AJ28" s="51"/>
      <c r="AK28" s="89"/>
      <c r="AL28" s="52"/>
    </row>
    <row r="29" spans="1:38" ht="24" customHeight="1">
      <c r="A29" s="196"/>
      <c r="B29" s="52"/>
      <c r="C29" s="52"/>
      <c r="D29" s="51"/>
      <c r="E29" s="89"/>
      <c r="F29" s="52"/>
      <c r="G29" s="5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71"/>
      <c r="AD29" s="35"/>
      <c r="AE29" s="35"/>
      <c r="AF29" s="35"/>
      <c r="AG29" s="35"/>
      <c r="AH29" s="52"/>
      <c r="AI29" s="52"/>
      <c r="AJ29" s="51"/>
      <c r="AK29" s="89"/>
      <c r="AL29" s="52"/>
    </row>
    <row r="30" spans="1:38" ht="24" customHeight="1">
      <c r="A30" s="196"/>
      <c r="B30" s="52"/>
      <c r="C30" s="52"/>
      <c r="D30" s="51"/>
      <c r="E30" s="89"/>
      <c r="F30" s="52"/>
      <c r="G30" s="5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71"/>
      <c r="AD30" s="35"/>
      <c r="AE30" s="35"/>
      <c r="AF30" s="35"/>
      <c r="AG30" s="35"/>
      <c r="AH30" s="52"/>
      <c r="AI30" s="52"/>
      <c r="AJ30" s="51"/>
      <c r="AK30" s="89"/>
      <c r="AL30" s="52"/>
    </row>
    <row r="31" spans="1:38" ht="24" customHeight="1">
      <c r="A31" s="196"/>
      <c r="B31" s="52"/>
      <c r="C31" s="52"/>
      <c r="D31" s="51"/>
      <c r="E31" s="89"/>
      <c r="F31" s="52"/>
      <c r="G31" s="5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71"/>
      <c r="AD31" s="35"/>
      <c r="AE31" s="35"/>
      <c r="AF31" s="35"/>
      <c r="AG31" s="35"/>
      <c r="AH31" s="52"/>
      <c r="AI31" s="52"/>
      <c r="AJ31" s="51"/>
      <c r="AK31" s="89"/>
      <c r="AL31" s="52"/>
    </row>
    <row r="32" spans="1:38" ht="24" customHeight="1">
      <c r="A32" s="196"/>
      <c r="B32" s="52"/>
      <c r="C32" s="52"/>
      <c r="D32" s="51"/>
      <c r="E32" s="89"/>
      <c r="F32" s="52"/>
      <c r="G32" s="5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71"/>
      <c r="AD32" s="35"/>
      <c r="AE32" s="35"/>
      <c r="AF32" s="35"/>
      <c r="AG32" s="35"/>
      <c r="AH32" s="52"/>
      <c r="AI32" s="52"/>
      <c r="AJ32" s="51"/>
      <c r="AK32" s="89"/>
      <c r="AL32" s="52"/>
    </row>
    <row r="33" spans="1:38" ht="24" customHeight="1">
      <c r="A33" s="196"/>
      <c r="B33" s="52"/>
      <c r="C33" s="52"/>
      <c r="D33" s="51"/>
      <c r="E33" s="89"/>
      <c r="F33" s="52"/>
      <c r="G33" s="5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1"/>
      <c r="AD33" s="35"/>
      <c r="AE33" s="35"/>
      <c r="AF33" s="35"/>
      <c r="AG33" s="35"/>
      <c r="AH33" s="52"/>
      <c r="AI33" s="52"/>
      <c r="AJ33" s="51"/>
      <c r="AK33" s="89"/>
      <c r="AL33" s="52"/>
    </row>
    <row r="34" spans="1:38" ht="24" customHeight="1">
      <c r="A34" s="196"/>
      <c r="B34" s="52"/>
      <c r="C34" s="52"/>
      <c r="D34" s="51"/>
      <c r="E34" s="89"/>
      <c r="F34" s="52"/>
      <c r="G34" s="5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71"/>
      <c r="AD34" s="35"/>
      <c r="AE34" s="35"/>
      <c r="AF34" s="35"/>
      <c r="AG34" s="35"/>
      <c r="AH34" s="52"/>
      <c r="AI34" s="52"/>
      <c r="AJ34" s="51"/>
      <c r="AK34" s="89"/>
      <c r="AL34" s="52"/>
    </row>
    <row r="35" spans="1:38" ht="24" customHeight="1">
      <c r="A35" s="196"/>
      <c r="B35" s="52"/>
      <c r="C35" s="52"/>
      <c r="D35" s="51"/>
      <c r="E35" s="89"/>
      <c r="F35" s="52"/>
      <c r="G35" s="5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1"/>
      <c r="AD35" s="35"/>
      <c r="AE35" s="35"/>
      <c r="AF35" s="35"/>
      <c r="AG35" s="35"/>
      <c r="AH35" s="52"/>
      <c r="AI35" s="52"/>
      <c r="AJ35" s="51"/>
      <c r="AK35" s="89"/>
      <c r="AL35" s="52"/>
    </row>
    <row r="36" spans="2:7" ht="13.5">
      <c r="B36" s="29"/>
      <c r="C36" s="29"/>
      <c r="D36" s="29"/>
      <c r="E36" s="29"/>
      <c r="F36" s="29"/>
      <c r="G36" s="29"/>
    </row>
    <row r="37" spans="1:38" ht="24" customHeight="1">
      <c r="A37" s="69"/>
      <c r="B37" s="51"/>
      <c r="C37" s="51"/>
      <c r="D37" s="51"/>
      <c r="E37" s="51"/>
      <c r="F37" s="52"/>
      <c r="G37" s="5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71"/>
      <c r="AE37" s="71"/>
      <c r="AF37" s="35"/>
      <c r="AG37" s="35"/>
      <c r="AH37" s="51"/>
      <c r="AI37" s="51"/>
      <c r="AJ37" s="51"/>
      <c r="AK37" s="51"/>
      <c r="AL37" s="52"/>
    </row>
    <row r="39" ht="13.5">
      <c r="AB39" s="40"/>
    </row>
    <row r="40" ht="13.5">
      <c r="AB40" s="40"/>
    </row>
    <row r="41" ht="13.5">
      <c r="AB41" s="40"/>
    </row>
    <row r="42" spans="20:28" ht="13.5">
      <c r="T42" s="36"/>
      <c r="U42" s="36"/>
      <c r="AB42" s="40"/>
    </row>
    <row r="43" ht="13.5">
      <c r="AB43" s="40"/>
    </row>
    <row r="44" spans="25:28" ht="13.5">
      <c r="Y44" s="40"/>
      <c r="Z44" s="40"/>
      <c r="AA44" s="40"/>
      <c r="AB44" s="40"/>
    </row>
    <row r="45" spans="25:28" ht="13.5">
      <c r="Y45" s="36"/>
      <c r="Z45" s="36"/>
      <c r="AA45" s="36"/>
      <c r="AB45" s="40"/>
    </row>
    <row r="46" spans="19:28" ht="13.5">
      <c r="S46" s="36"/>
      <c r="Y46" s="40"/>
      <c r="Z46" s="40"/>
      <c r="AA46" s="40"/>
      <c r="AB46" s="40"/>
    </row>
    <row r="47" spans="16:28" ht="13.5">
      <c r="P47" s="105"/>
      <c r="Q47" s="105"/>
      <c r="R47" s="105"/>
      <c r="S47" s="36"/>
      <c r="Y47" s="36"/>
      <c r="Z47" s="36"/>
      <c r="AA47" s="36"/>
      <c r="AB47" s="40"/>
    </row>
    <row r="48" spans="19:28" ht="13.5">
      <c r="S48" s="36"/>
      <c r="Y48" s="36"/>
      <c r="Z48" s="36"/>
      <c r="AA48" s="36"/>
      <c r="AB48" s="36"/>
    </row>
    <row r="49" spans="19:28" s="1" customFormat="1" ht="13.5">
      <c r="S49" s="36"/>
      <c r="T49" s="36"/>
      <c r="U49" s="36"/>
      <c r="V49" s="40"/>
      <c r="W49" s="35"/>
      <c r="X49" s="40"/>
      <c r="Y49" s="40"/>
      <c r="Z49" s="40"/>
      <c r="AA49" s="40"/>
      <c r="AB49" s="40"/>
    </row>
    <row r="50" spans="19:28" ht="13.5">
      <c r="S50" s="36"/>
      <c r="Y50" s="36"/>
      <c r="Z50" s="36"/>
      <c r="AA50" s="36"/>
      <c r="AB50" s="36"/>
    </row>
    <row r="51" spans="19:28" ht="13.5">
      <c r="S51" s="36"/>
      <c r="Y51" s="40"/>
      <c r="Z51" s="40"/>
      <c r="AA51" s="40"/>
      <c r="AB51" s="36"/>
    </row>
    <row r="52" spans="16:28" ht="13.5">
      <c r="P52" s="105"/>
      <c r="Q52" s="105"/>
      <c r="R52" s="105"/>
      <c r="S52" s="36"/>
      <c r="Y52" s="36"/>
      <c r="Z52" s="36"/>
      <c r="AA52" s="36"/>
      <c r="AB52" s="36"/>
    </row>
    <row r="53" spans="19:28" s="1" customFormat="1" ht="13.5">
      <c r="S53" s="36"/>
      <c r="T53" s="36"/>
      <c r="U53" s="36"/>
      <c r="Y53" s="40"/>
      <c r="Z53" s="40"/>
      <c r="AA53" s="40"/>
      <c r="AB53" s="40"/>
    </row>
    <row r="54" spans="19:28" ht="13.5">
      <c r="S54" s="36"/>
      <c r="Y54" s="36"/>
      <c r="Z54" s="36"/>
      <c r="AA54" s="36"/>
      <c r="AB54" s="36"/>
    </row>
    <row r="55" ht="13.5">
      <c r="S55" s="36"/>
    </row>
    <row r="56" spans="19:27" ht="13.5">
      <c r="S56" s="36"/>
      <c r="Y56" s="40"/>
      <c r="Z56" s="40"/>
      <c r="AA56" s="40"/>
    </row>
    <row r="57" spans="16:19" ht="13.5">
      <c r="P57" s="105"/>
      <c r="Q57" s="105"/>
      <c r="R57" s="105"/>
      <c r="S57" s="36"/>
    </row>
    <row r="58" ht="13.5">
      <c r="S58" s="36"/>
    </row>
    <row r="59" ht="13.5">
      <c r="S59" s="36"/>
    </row>
    <row r="60" ht="13.5">
      <c r="S60" s="36"/>
    </row>
    <row r="61" ht="13.5">
      <c r="S61" s="36"/>
    </row>
    <row r="62" spans="16:18" ht="13.5">
      <c r="P62" s="105"/>
      <c r="Q62" s="105"/>
      <c r="R62" s="105"/>
    </row>
    <row r="67" spans="16:18" ht="13.5">
      <c r="P67" s="105"/>
      <c r="Q67" s="105"/>
      <c r="R67" s="105"/>
    </row>
  </sheetData>
  <sheetProtection/>
  <mergeCells count="15">
    <mergeCell ref="A22:A35"/>
    <mergeCell ref="S3:U3"/>
    <mergeCell ref="V3:X3"/>
    <mergeCell ref="B2:E3"/>
    <mergeCell ref="F2:F3"/>
    <mergeCell ref="H2:H3"/>
    <mergeCell ref="I2:O2"/>
    <mergeCell ref="P2:AB2"/>
    <mergeCell ref="Y3:AA3"/>
    <mergeCell ref="AC2:AF3"/>
    <mergeCell ref="AG2:AG3"/>
    <mergeCell ref="AH2:AK3"/>
    <mergeCell ref="AL2:AL3"/>
    <mergeCell ref="P3:R3"/>
    <mergeCell ref="A4:A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5" width="6.625" style="0" customWidth="1"/>
  </cols>
  <sheetData>
    <row r="1" spans="1:15" ht="18.75" customHeight="1" thickBot="1">
      <c r="A1" s="90"/>
      <c r="B1" s="210" t="s">
        <v>0</v>
      </c>
      <c r="C1" s="199"/>
      <c r="D1" s="199"/>
      <c r="E1" s="199"/>
      <c r="F1" s="212" t="s">
        <v>1</v>
      </c>
      <c r="G1" s="225" t="s">
        <v>2</v>
      </c>
      <c r="H1" s="222" t="s">
        <v>18</v>
      </c>
      <c r="I1" s="223"/>
      <c r="J1" s="223"/>
      <c r="K1" s="223"/>
      <c r="L1" s="223"/>
      <c r="M1" s="223"/>
      <c r="N1" s="223"/>
      <c r="O1" s="224"/>
    </row>
    <row r="2" spans="1:15" ht="30" customHeight="1" thickBot="1">
      <c r="A2" s="91"/>
      <c r="B2" s="211"/>
      <c r="C2" s="200"/>
      <c r="D2" s="200"/>
      <c r="E2" s="200"/>
      <c r="F2" s="213"/>
      <c r="G2" s="226"/>
      <c r="H2" s="64" t="str">
        <f>'日程表'!I3</f>
        <v>緑陽</v>
      </c>
      <c r="I2" s="65" t="str">
        <f>'日程表'!J3</f>
        <v>東明
翔陽</v>
      </c>
      <c r="J2" s="65" t="str">
        <f>'日程表'!K3</f>
        <v>桜蘭</v>
      </c>
      <c r="K2" s="65" t="str">
        <f>'日程表'!L3</f>
        <v>室西</v>
      </c>
      <c r="L2" s="65" t="str">
        <f>'日程表'!M3</f>
        <v>Artista</v>
      </c>
      <c r="M2" s="65" t="str">
        <f>'日程表'!N3</f>
        <v>北湘南
星蘭</v>
      </c>
      <c r="N2" s="72" t="str">
        <f>'日程表'!O3</f>
        <v>コンサ</v>
      </c>
      <c r="O2" s="86" t="s">
        <v>19</v>
      </c>
    </row>
    <row r="3" spans="1:16" ht="24" customHeight="1">
      <c r="A3" s="206" t="s">
        <v>21</v>
      </c>
      <c r="B3" s="73">
        <v>8</v>
      </c>
      <c r="C3" s="74" t="s">
        <v>26</v>
      </c>
      <c r="D3" s="41">
        <v>29</v>
      </c>
      <c r="E3" s="75" t="s">
        <v>27</v>
      </c>
      <c r="F3" s="45" t="s">
        <v>28</v>
      </c>
      <c r="G3" s="58"/>
      <c r="H3" s="106">
        <v>2</v>
      </c>
      <c r="I3" s="38">
        <v>3</v>
      </c>
      <c r="J3" s="38">
        <v>1</v>
      </c>
      <c r="K3" s="38">
        <v>2</v>
      </c>
      <c r="L3" s="38">
        <v>1</v>
      </c>
      <c r="M3" s="37">
        <v>2</v>
      </c>
      <c r="N3" s="37">
        <v>1</v>
      </c>
      <c r="O3" s="128">
        <f aca="true" t="shared" si="0" ref="O3:O20">SUM(H3:N3)</f>
        <v>12</v>
      </c>
      <c r="P3" s="1"/>
    </row>
    <row r="4" spans="1:16" ht="24" customHeight="1">
      <c r="A4" s="207"/>
      <c r="B4" s="82">
        <v>8</v>
      </c>
      <c r="C4" s="83" t="s">
        <v>26</v>
      </c>
      <c r="D4" s="44">
        <v>30</v>
      </c>
      <c r="E4" s="84" t="s">
        <v>27</v>
      </c>
      <c r="F4" s="48" t="s">
        <v>30</v>
      </c>
      <c r="G4" s="31" t="s">
        <v>57</v>
      </c>
      <c r="H4" s="67">
        <v>2</v>
      </c>
      <c r="I4" s="54">
        <v>2</v>
      </c>
      <c r="J4" s="54">
        <v>1</v>
      </c>
      <c r="K4" s="54">
        <v>2</v>
      </c>
      <c r="L4" s="54">
        <v>1</v>
      </c>
      <c r="M4" s="59">
        <v>2</v>
      </c>
      <c r="N4" s="59">
        <v>2</v>
      </c>
      <c r="O4" s="39">
        <f t="shared" si="0"/>
        <v>12</v>
      </c>
      <c r="P4" s="1"/>
    </row>
    <row r="5" spans="1:16" ht="24" customHeight="1">
      <c r="A5" s="207"/>
      <c r="B5" s="82">
        <v>9</v>
      </c>
      <c r="C5" s="83" t="s">
        <v>14</v>
      </c>
      <c r="D5" s="44">
        <v>5</v>
      </c>
      <c r="E5" s="84" t="s">
        <v>3</v>
      </c>
      <c r="F5" s="48" t="s">
        <v>28</v>
      </c>
      <c r="G5" s="31"/>
      <c r="H5" s="67">
        <v>2</v>
      </c>
      <c r="I5" s="54">
        <v>3</v>
      </c>
      <c r="J5" s="54">
        <v>1</v>
      </c>
      <c r="K5" s="54">
        <v>2</v>
      </c>
      <c r="L5" s="54">
        <v>1</v>
      </c>
      <c r="M5" s="59">
        <v>2</v>
      </c>
      <c r="N5" s="59">
        <v>1</v>
      </c>
      <c r="O5" s="39">
        <f t="shared" si="0"/>
        <v>12</v>
      </c>
      <c r="P5" s="1"/>
    </row>
    <row r="6" spans="1:16" ht="24" customHeight="1">
      <c r="A6" s="207"/>
      <c r="B6" s="82">
        <v>9</v>
      </c>
      <c r="C6" s="83" t="s">
        <v>14</v>
      </c>
      <c r="D6" s="44">
        <v>6</v>
      </c>
      <c r="E6" s="84" t="s">
        <v>3</v>
      </c>
      <c r="F6" s="48" t="s">
        <v>30</v>
      </c>
      <c r="G6" s="31" t="s">
        <v>90</v>
      </c>
      <c r="H6" s="67">
        <v>2</v>
      </c>
      <c r="I6" s="54">
        <v>2</v>
      </c>
      <c r="J6" s="54">
        <v>1</v>
      </c>
      <c r="K6" s="54">
        <v>2</v>
      </c>
      <c r="L6" s="54">
        <v>1</v>
      </c>
      <c r="M6" s="59">
        <v>2</v>
      </c>
      <c r="N6" s="59">
        <v>2</v>
      </c>
      <c r="O6" s="39">
        <f t="shared" si="0"/>
        <v>12</v>
      </c>
      <c r="P6" s="1"/>
    </row>
    <row r="7" spans="1:16" ht="24" customHeight="1">
      <c r="A7" s="207"/>
      <c r="B7" s="82">
        <v>9</v>
      </c>
      <c r="C7" s="83" t="s">
        <v>14</v>
      </c>
      <c r="D7" s="44">
        <v>12</v>
      </c>
      <c r="E7" s="84" t="s">
        <v>3</v>
      </c>
      <c r="F7" s="48" t="s">
        <v>28</v>
      </c>
      <c r="G7" s="31" t="s">
        <v>91</v>
      </c>
      <c r="H7" s="67">
        <v>2</v>
      </c>
      <c r="I7" s="54">
        <v>3</v>
      </c>
      <c r="J7" s="54">
        <v>1</v>
      </c>
      <c r="K7" s="54">
        <v>2</v>
      </c>
      <c r="L7" s="54">
        <v>1</v>
      </c>
      <c r="M7" s="59">
        <v>2</v>
      </c>
      <c r="N7" s="59">
        <v>2</v>
      </c>
      <c r="O7" s="39">
        <f t="shared" si="0"/>
        <v>13</v>
      </c>
      <c r="P7" s="1"/>
    </row>
    <row r="8" spans="1:16" ht="24" customHeight="1">
      <c r="A8" s="207"/>
      <c r="B8" s="82">
        <v>9</v>
      </c>
      <c r="C8" s="83" t="s">
        <v>14</v>
      </c>
      <c r="D8" s="44">
        <v>19</v>
      </c>
      <c r="E8" s="84" t="s">
        <v>3</v>
      </c>
      <c r="F8" s="48" t="s">
        <v>28</v>
      </c>
      <c r="G8" s="31"/>
      <c r="H8" s="67">
        <v>2</v>
      </c>
      <c r="I8" s="54">
        <v>3</v>
      </c>
      <c r="J8" s="54">
        <v>1</v>
      </c>
      <c r="K8" s="54"/>
      <c r="L8" s="54">
        <v>1</v>
      </c>
      <c r="M8" s="59">
        <v>2</v>
      </c>
      <c r="N8" s="59">
        <v>1</v>
      </c>
      <c r="O8" s="39">
        <f t="shared" si="0"/>
        <v>10</v>
      </c>
      <c r="P8" s="1"/>
    </row>
    <row r="9" spans="1:16" ht="24" customHeight="1">
      <c r="A9" s="207"/>
      <c r="B9" s="82">
        <v>9</v>
      </c>
      <c r="C9" s="83" t="s">
        <v>14</v>
      </c>
      <c r="D9" s="44">
        <v>20</v>
      </c>
      <c r="E9" s="84" t="s">
        <v>3</v>
      </c>
      <c r="F9" s="48" t="s">
        <v>30</v>
      </c>
      <c r="G9" s="31"/>
      <c r="H9" s="67">
        <v>2</v>
      </c>
      <c r="I9" s="54">
        <v>2</v>
      </c>
      <c r="J9" s="54">
        <v>1</v>
      </c>
      <c r="K9" s="54">
        <v>2</v>
      </c>
      <c r="L9" s="54">
        <v>1</v>
      </c>
      <c r="M9" s="59">
        <v>2</v>
      </c>
      <c r="N9" s="59">
        <v>2</v>
      </c>
      <c r="O9" s="39">
        <f t="shared" si="0"/>
        <v>12</v>
      </c>
      <c r="P9" s="1"/>
    </row>
    <row r="10" spans="1:16" ht="24" customHeight="1">
      <c r="A10" s="207"/>
      <c r="B10" s="82">
        <v>9</v>
      </c>
      <c r="C10" s="83" t="s">
        <v>14</v>
      </c>
      <c r="D10" s="44">
        <v>21</v>
      </c>
      <c r="E10" s="84" t="s">
        <v>3</v>
      </c>
      <c r="F10" s="48" t="s">
        <v>42</v>
      </c>
      <c r="G10" s="31" t="s">
        <v>63</v>
      </c>
      <c r="H10" s="67">
        <v>2</v>
      </c>
      <c r="I10" s="54">
        <v>3</v>
      </c>
      <c r="J10" s="54">
        <v>1</v>
      </c>
      <c r="K10" s="54">
        <v>2</v>
      </c>
      <c r="L10" s="54"/>
      <c r="M10" s="59">
        <v>2</v>
      </c>
      <c r="N10" s="59">
        <v>2</v>
      </c>
      <c r="O10" s="39">
        <f t="shared" si="0"/>
        <v>12</v>
      </c>
      <c r="P10" s="1"/>
    </row>
    <row r="11" spans="1:16" ht="24" customHeight="1">
      <c r="A11" s="207"/>
      <c r="B11" s="82">
        <v>9</v>
      </c>
      <c r="C11" s="83" t="s">
        <v>14</v>
      </c>
      <c r="D11" s="44">
        <v>26</v>
      </c>
      <c r="E11" s="84" t="s">
        <v>3</v>
      </c>
      <c r="F11" s="48" t="s">
        <v>28</v>
      </c>
      <c r="G11" s="31" t="s">
        <v>65</v>
      </c>
      <c r="H11" s="67">
        <v>2</v>
      </c>
      <c r="I11" s="54">
        <v>3</v>
      </c>
      <c r="J11" s="54">
        <v>1</v>
      </c>
      <c r="K11" s="54">
        <v>2</v>
      </c>
      <c r="L11" s="54">
        <v>1</v>
      </c>
      <c r="M11" s="59">
        <v>2</v>
      </c>
      <c r="N11" s="59">
        <v>1</v>
      </c>
      <c r="O11" s="39">
        <f t="shared" si="0"/>
        <v>12</v>
      </c>
      <c r="P11" s="1"/>
    </row>
    <row r="12" spans="1:16" ht="24" customHeight="1">
      <c r="A12" s="207"/>
      <c r="B12" s="82">
        <v>10</v>
      </c>
      <c r="C12" s="83" t="s">
        <v>14</v>
      </c>
      <c r="D12" s="44">
        <v>10</v>
      </c>
      <c r="E12" s="84" t="s">
        <v>30</v>
      </c>
      <c r="F12" s="48" t="s">
        <v>28</v>
      </c>
      <c r="G12" s="31" t="s">
        <v>67</v>
      </c>
      <c r="H12" s="67">
        <v>2</v>
      </c>
      <c r="I12" s="54">
        <v>2</v>
      </c>
      <c r="J12" s="54">
        <v>1</v>
      </c>
      <c r="K12" s="54">
        <v>2</v>
      </c>
      <c r="L12" s="54">
        <v>1</v>
      </c>
      <c r="M12" s="59">
        <v>2</v>
      </c>
      <c r="N12" s="59">
        <v>2</v>
      </c>
      <c r="O12" s="57">
        <f t="shared" si="0"/>
        <v>12</v>
      </c>
      <c r="P12" s="1"/>
    </row>
    <row r="13" spans="1:16" ht="24" customHeight="1">
      <c r="A13" s="207"/>
      <c r="B13" s="76">
        <v>10</v>
      </c>
      <c r="C13" s="77" t="s">
        <v>14</v>
      </c>
      <c r="D13" s="42">
        <v>17</v>
      </c>
      <c r="E13" s="78" t="s">
        <v>3</v>
      </c>
      <c r="F13" s="46" t="s">
        <v>28</v>
      </c>
      <c r="G13" s="60" t="s">
        <v>92</v>
      </c>
      <c r="H13" s="30">
        <v>2</v>
      </c>
      <c r="I13" s="5">
        <v>3</v>
      </c>
      <c r="J13" s="54">
        <v>1</v>
      </c>
      <c r="K13" s="5">
        <v>2</v>
      </c>
      <c r="L13" s="5">
        <v>1</v>
      </c>
      <c r="M13" s="34">
        <v>2</v>
      </c>
      <c r="N13" s="34">
        <v>1</v>
      </c>
      <c r="O13" s="39">
        <f t="shared" si="0"/>
        <v>12</v>
      </c>
      <c r="P13" s="1"/>
    </row>
    <row r="14" spans="1:16" ht="24" customHeight="1">
      <c r="A14" s="207"/>
      <c r="B14" s="76">
        <v>10</v>
      </c>
      <c r="C14" s="77" t="s">
        <v>14</v>
      </c>
      <c r="D14" s="42">
        <v>18</v>
      </c>
      <c r="E14" s="78" t="s">
        <v>3</v>
      </c>
      <c r="F14" s="46" t="s">
        <v>30</v>
      </c>
      <c r="G14" s="31"/>
      <c r="H14" s="30">
        <v>2</v>
      </c>
      <c r="I14" s="5">
        <v>3</v>
      </c>
      <c r="J14" s="54">
        <v>1</v>
      </c>
      <c r="K14" s="5">
        <v>2</v>
      </c>
      <c r="L14" s="5">
        <v>1</v>
      </c>
      <c r="M14" s="34">
        <v>2</v>
      </c>
      <c r="N14" s="34">
        <v>2</v>
      </c>
      <c r="O14" s="39">
        <f t="shared" si="0"/>
        <v>13</v>
      </c>
      <c r="P14" s="1"/>
    </row>
    <row r="15" spans="1:15" s="1" customFormat="1" ht="24" customHeight="1">
      <c r="A15" s="207"/>
      <c r="B15" s="76"/>
      <c r="C15" s="77" t="s">
        <v>14</v>
      </c>
      <c r="D15" s="42"/>
      <c r="E15" s="78" t="s">
        <v>3</v>
      </c>
      <c r="F15" s="46"/>
      <c r="G15" s="31"/>
      <c r="H15" s="30"/>
      <c r="I15" s="5"/>
      <c r="J15" s="54"/>
      <c r="K15" s="5"/>
      <c r="L15" s="5"/>
      <c r="M15" s="34"/>
      <c r="N15" s="34"/>
      <c r="O15" s="39">
        <f t="shared" si="0"/>
        <v>0</v>
      </c>
    </row>
    <row r="16" spans="1:15" s="1" customFormat="1" ht="24" customHeight="1">
      <c r="A16" s="207"/>
      <c r="B16" s="76"/>
      <c r="C16" s="77" t="s">
        <v>14</v>
      </c>
      <c r="D16" s="42"/>
      <c r="E16" s="78" t="s">
        <v>3</v>
      </c>
      <c r="F16" s="46"/>
      <c r="G16" s="31"/>
      <c r="H16" s="30"/>
      <c r="I16" s="5"/>
      <c r="J16" s="54"/>
      <c r="K16" s="5"/>
      <c r="L16" s="5"/>
      <c r="M16" s="34"/>
      <c r="N16" s="34"/>
      <c r="O16" s="39">
        <f t="shared" si="0"/>
        <v>0</v>
      </c>
    </row>
    <row r="17" spans="1:16" ht="24" customHeight="1">
      <c r="A17" s="207"/>
      <c r="B17" s="76"/>
      <c r="C17" s="77" t="s">
        <v>14</v>
      </c>
      <c r="D17" s="42"/>
      <c r="E17" s="78" t="s">
        <v>3</v>
      </c>
      <c r="F17" s="46"/>
      <c r="G17" s="31"/>
      <c r="H17" s="30"/>
      <c r="I17" s="5"/>
      <c r="J17" s="54"/>
      <c r="K17" s="5"/>
      <c r="L17" s="5"/>
      <c r="M17" s="34"/>
      <c r="N17" s="34"/>
      <c r="O17" s="39">
        <f t="shared" si="0"/>
        <v>0</v>
      </c>
      <c r="P17" s="1"/>
    </row>
    <row r="18" spans="1:16" ht="24" customHeight="1">
      <c r="A18" s="207"/>
      <c r="B18" s="76"/>
      <c r="C18" s="77" t="s">
        <v>14</v>
      </c>
      <c r="D18" s="42"/>
      <c r="E18" s="78" t="s">
        <v>3</v>
      </c>
      <c r="F18" s="46"/>
      <c r="G18" s="31"/>
      <c r="H18" s="30"/>
      <c r="I18" s="5"/>
      <c r="J18" s="54"/>
      <c r="K18" s="5"/>
      <c r="L18" s="5"/>
      <c r="M18" s="34"/>
      <c r="N18" s="34"/>
      <c r="O18" s="39">
        <f t="shared" si="0"/>
        <v>0</v>
      </c>
      <c r="P18" s="1"/>
    </row>
    <row r="19" spans="1:15" ht="24" customHeight="1">
      <c r="A19" s="207"/>
      <c r="B19" s="76"/>
      <c r="C19" s="77" t="s">
        <v>14</v>
      </c>
      <c r="D19" s="42"/>
      <c r="E19" s="78" t="s">
        <v>3</v>
      </c>
      <c r="F19" s="46"/>
      <c r="G19" s="61"/>
      <c r="H19" s="30"/>
      <c r="I19" s="5"/>
      <c r="J19" s="54"/>
      <c r="K19" s="5"/>
      <c r="L19" s="5"/>
      <c r="M19" s="34"/>
      <c r="N19" s="34"/>
      <c r="O19" s="39">
        <f t="shared" si="0"/>
        <v>0</v>
      </c>
    </row>
    <row r="20" spans="1:15" ht="24" customHeight="1" thickBot="1">
      <c r="A20" s="221"/>
      <c r="B20" s="79"/>
      <c r="C20" s="80" t="s">
        <v>14</v>
      </c>
      <c r="D20" s="43"/>
      <c r="E20" s="81" t="s">
        <v>3</v>
      </c>
      <c r="F20" s="47"/>
      <c r="G20" s="32"/>
      <c r="H20" s="68"/>
      <c r="I20" s="9"/>
      <c r="J20" s="70"/>
      <c r="K20" s="9"/>
      <c r="L20" s="9"/>
      <c r="M20" s="132"/>
      <c r="N20" s="132"/>
      <c r="O20" s="129">
        <f t="shared" si="0"/>
        <v>0</v>
      </c>
    </row>
    <row r="21" spans="1:15" ht="24" customHeight="1" thickBot="1">
      <c r="A21" s="69"/>
      <c r="B21" s="52"/>
      <c r="C21" s="52"/>
      <c r="D21" s="51"/>
      <c r="E21" s="89"/>
      <c r="F21" s="52"/>
      <c r="G21" s="35"/>
      <c r="H21" s="35"/>
      <c r="I21" s="35"/>
      <c r="J21" s="35"/>
      <c r="K21" s="35"/>
      <c r="L21" s="35"/>
      <c r="M21" s="35"/>
      <c r="N21" s="69"/>
      <c r="O21" s="21"/>
    </row>
    <row r="22" spans="1:15" ht="18.75" customHeight="1" thickBot="1">
      <c r="A22" s="90"/>
      <c r="B22" s="193" t="s">
        <v>0</v>
      </c>
      <c r="C22" s="194"/>
      <c r="D22" s="194"/>
      <c r="E22" s="227"/>
      <c r="F22" s="231" t="s">
        <v>1</v>
      </c>
      <c r="G22" s="233" t="s">
        <v>2</v>
      </c>
      <c r="H22" s="222" t="s">
        <v>20</v>
      </c>
      <c r="I22" s="223"/>
      <c r="J22" s="223"/>
      <c r="K22" s="223"/>
      <c r="L22" s="223"/>
      <c r="M22" s="223"/>
      <c r="N22" s="223"/>
      <c r="O22" s="224"/>
    </row>
    <row r="23" spans="1:15" ht="30" customHeight="1" thickBot="1">
      <c r="A23" s="91"/>
      <c r="B23" s="228"/>
      <c r="C23" s="229"/>
      <c r="D23" s="229"/>
      <c r="E23" s="230"/>
      <c r="F23" s="232"/>
      <c r="G23" s="215"/>
      <c r="H23" s="64" t="str">
        <f aca="true" t="shared" si="1" ref="H23:N23">H2</f>
        <v>緑陽</v>
      </c>
      <c r="I23" s="66" t="str">
        <f t="shared" si="1"/>
        <v>東明
翔陽</v>
      </c>
      <c r="J23" s="66" t="str">
        <f t="shared" si="1"/>
        <v>桜蘭</v>
      </c>
      <c r="K23" s="66" t="str">
        <f t="shared" si="1"/>
        <v>室西</v>
      </c>
      <c r="L23" s="65" t="str">
        <f t="shared" si="1"/>
        <v>Artista</v>
      </c>
      <c r="M23" s="65" t="str">
        <f t="shared" si="1"/>
        <v>北湘南
星蘭</v>
      </c>
      <c r="N23" s="92" t="str">
        <f t="shared" si="1"/>
        <v>コンサ</v>
      </c>
      <c r="O23" s="93" t="s">
        <v>19</v>
      </c>
    </row>
    <row r="24" spans="1:16" ht="24" customHeight="1">
      <c r="A24" s="206" t="s">
        <v>21</v>
      </c>
      <c r="B24" s="121">
        <f>B3</f>
        <v>8</v>
      </c>
      <c r="C24" s="122" t="s">
        <v>14</v>
      </c>
      <c r="D24" s="123">
        <f>D3</f>
        <v>29</v>
      </c>
      <c r="E24" s="133" t="s">
        <v>3</v>
      </c>
      <c r="F24" s="134" t="str">
        <f>F3</f>
        <v>土</v>
      </c>
      <c r="G24" s="58">
        <f>G3</f>
        <v>0</v>
      </c>
      <c r="H24" s="106">
        <v>2</v>
      </c>
      <c r="I24" s="38">
        <v>4</v>
      </c>
      <c r="J24" s="38">
        <v>1</v>
      </c>
      <c r="K24" s="38">
        <v>2</v>
      </c>
      <c r="L24" s="38">
        <v>1</v>
      </c>
      <c r="M24" s="37">
        <v>3</v>
      </c>
      <c r="N24" s="37">
        <v>1</v>
      </c>
      <c r="O24" s="53">
        <f aca="true" t="shared" si="2" ref="O24:O41">SUM(H24:N24)</f>
        <v>14</v>
      </c>
      <c r="P24" s="1"/>
    </row>
    <row r="25" spans="1:16" ht="24" customHeight="1">
      <c r="A25" s="207"/>
      <c r="B25" s="124">
        <f aca="true" t="shared" si="3" ref="B25:B41">B4</f>
        <v>8</v>
      </c>
      <c r="C25" s="77" t="s">
        <v>14</v>
      </c>
      <c r="D25" s="42">
        <f aca="true" t="shared" si="4" ref="D25:D41">D4</f>
        <v>30</v>
      </c>
      <c r="E25" s="78" t="s">
        <v>3</v>
      </c>
      <c r="F25" s="46" t="str">
        <f aca="true" t="shared" si="5" ref="F25:G41">F4</f>
        <v>日</v>
      </c>
      <c r="G25" s="31" t="str">
        <f>G4</f>
        <v>①</v>
      </c>
      <c r="H25" s="30">
        <v>2</v>
      </c>
      <c r="I25" s="5">
        <v>3</v>
      </c>
      <c r="J25" s="54">
        <v>1</v>
      </c>
      <c r="K25" s="5">
        <v>2</v>
      </c>
      <c r="L25" s="5">
        <v>1</v>
      </c>
      <c r="M25" s="34">
        <v>3</v>
      </c>
      <c r="N25" s="34">
        <v>2</v>
      </c>
      <c r="O25" s="39">
        <f t="shared" si="2"/>
        <v>14</v>
      </c>
      <c r="P25" s="1"/>
    </row>
    <row r="26" spans="1:16" ht="24" customHeight="1">
      <c r="A26" s="207"/>
      <c r="B26" s="124">
        <f t="shared" si="3"/>
        <v>9</v>
      </c>
      <c r="C26" s="77" t="s">
        <v>14</v>
      </c>
      <c r="D26" s="42">
        <f t="shared" si="4"/>
        <v>5</v>
      </c>
      <c r="E26" s="78" t="s">
        <v>3</v>
      </c>
      <c r="F26" s="46" t="str">
        <f t="shared" si="5"/>
        <v>土</v>
      </c>
      <c r="G26" s="31">
        <f t="shared" si="5"/>
        <v>0</v>
      </c>
      <c r="H26" s="30">
        <v>2</v>
      </c>
      <c r="I26" s="5">
        <v>4</v>
      </c>
      <c r="J26" s="54">
        <v>1</v>
      </c>
      <c r="K26" s="5">
        <v>2</v>
      </c>
      <c r="L26" s="5">
        <v>1</v>
      </c>
      <c r="M26" s="34">
        <v>3</v>
      </c>
      <c r="N26" s="34">
        <v>1</v>
      </c>
      <c r="O26" s="39">
        <f t="shared" si="2"/>
        <v>14</v>
      </c>
      <c r="P26" s="1"/>
    </row>
    <row r="27" spans="1:16" ht="24" customHeight="1">
      <c r="A27" s="207"/>
      <c r="B27" s="124">
        <f t="shared" si="3"/>
        <v>9</v>
      </c>
      <c r="C27" s="77" t="s">
        <v>14</v>
      </c>
      <c r="D27" s="42">
        <f t="shared" si="4"/>
        <v>6</v>
      </c>
      <c r="E27" s="78" t="s">
        <v>3</v>
      </c>
      <c r="F27" s="46" t="str">
        <f t="shared" si="5"/>
        <v>日</v>
      </c>
      <c r="G27" s="31" t="str">
        <f t="shared" si="5"/>
        <v>②</v>
      </c>
      <c r="H27" s="30">
        <v>2</v>
      </c>
      <c r="I27" s="5">
        <v>3</v>
      </c>
      <c r="J27" s="54">
        <v>1</v>
      </c>
      <c r="K27" s="5">
        <v>2</v>
      </c>
      <c r="L27" s="5">
        <v>1</v>
      </c>
      <c r="M27" s="34">
        <v>3</v>
      </c>
      <c r="N27" s="34">
        <v>2</v>
      </c>
      <c r="O27" s="39">
        <f t="shared" si="2"/>
        <v>14</v>
      </c>
      <c r="P27" s="1"/>
    </row>
    <row r="28" spans="1:16" ht="24" customHeight="1">
      <c r="A28" s="207"/>
      <c r="B28" s="124">
        <f t="shared" si="3"/>
        <v>9</v>
      </c>
      <c r="C28" s="77" t="s">
        <v>14</v>
      </c>
      <c r="D28" s="42">
        <f t="shared" si="4"/>
        <v>12</v>
      </c>
      <c r="E28" s="78" t="s">
        <v>3</v>
      </c>
      <c r="F28" s="46" t="str">
        <f t="shared" si="5"/>
        <v>土</v>
      </c>
      <c r="G28" s="31" t="str">
        <f t="shared" si="5"/>
        <v>③</v>
      </c>
      <c r="H28" s="30">
        <v>2</v>
      </c>
      <c r="I28" s="5">
        <v>4</v>
      </c>
      <c r="J28" s="54">
        <v>1</v>
      </c>
      <c r="K28" s="5">
        <v>2</v>
      </c>
      <c r="L28" s="5">
        <v>1</v>
      </c>
      <c r="M28" s="34">
        <v>3</v>
      </c>
      <c r="N28" s="34">
        <v>2</v>
      </c>
      <c r="O28" s="39">
        <f t="shared" si="2"/>
        <v>15</v>
      </c>
      <c r="P28" s="1"/>
    </row>
    <row r="29" spans="1:16" ht="24" customHeight="1">
      <c r="A29" s="207"/>
      <c r="B29" s="124">
        <f t="shared" si="3"/>
        <v>9</v>
      </c>
      <c r="C29" s="77" t="s">
        <v>14</v>
      </c>
      <c r="D29" s="42">
        <f t="shared" si="4"/>
        <v>19</v>
      </c>
      <c r="E29" s="78" t="s">
        <v>3</v>
      </c>
      <c r="F29" s="46" t="str">
        <f t="shared" si="5"/>
        <v>土</v>
      </c>
      <c r="G29" s="31">
        <f t="shared" si="5"/>
        <v>0</v>
      </c>
      <c r="H29" s="30">
        <v>2</v>
      </c>
      <c r="I29" s="5">
        <v>4</v>
      </c>
      <c r="J29" s="54">
        <v>1</v>
      </c>
      <c r="K29" s="5"/>
      <c r="L29" s="5">
        <v>1</v>
      </c>
      <c r="M29" s="34">
        <v>3</v>
      </c>
      <c r="N29" s="34">
        <v>1</v>
      </c>
      <c r="O29" s="39">
        <f t="shared" si="2"/>
        <v>12</v>
      </c>
      <c r="P29" s="1"/>
    </row>
    <row r="30" spans="1:16" ht="24" customHeight="1">
      <c r="A30" s="207"/>
      <c r="B30" s="124">
        <f t="shared" si="3"/>
        <v>9</v>
      </c>
      <c r="C30" s="77" t="s">
        <v>14</v>
      </c>
      <c r="D30" s="42">
        <f t="shared" si="4"/>
        <v>20</v>
      </c>
      <c r="E30" s="78" t="s">
        <v>3</v>
      </c>
      <c r="F30" s="46" t="str">
        <f t="shared" si="5"/>
        <v>日</v>
      </c>
      <c r="G30" s="31">
        <f t="shared" si="5"/>
        <v>0</v>
      </c>
      <c r="H30" s="30">
        <v>2</v>
      </c>
      <c r="I30" s="5">
        <v>3</v>
      </c>
      <c r="J30" s="54">
        <v>1</v>
      </c>
      <c r="K30" s="5">
        <v>2</v>
      </c>
      <c r="L30" s="5">
        <v>1</v>
      </c>
      <c r="M30" s="34">
        <v>3</v>
      </c>
      <c r="N30" s="34">
        <v>2</v>
      </c>
      <c r="O30" s="39">
        <f t="shared" si="2"/>
        <v>14</v>
      </c>
      <c r="P30" s="1"/>
    </row>
    <row r="31" spans="1:15" s="1" customFormat="1" ht="24" customHeight="1">
      <c r="A31" s="207"/>
      <c r="B31" s="124">
        <f t="shared" si="3"/>
        <v>9</v>
      </c>
      <c r="C31" s="77" t="s">
        <v>14</v>
      </c>
      <c r="D31" s="42">
        <f t="shared" si="4"/>
        <v>21</v>
      </c>
      <c r="E31" s="78" t="s">
        <v>3</v>
      </c>
      <c r="F31" s="46" t="str">
        <f t="shared" si="5"/>
        <v>月</v>
      </c>
      <c r="G31" s="31" t="str">
        <f t="shared" si="5"/>
        <v>④</v>
      </c>
      <c r="H31" s="30">
        <v>2</v>
      </c>
      <c r="I31" s="5">
        <v>4</v>
      </c>
      <c r="J31" s="54">
        <v>1</v>
      </c>
      <c r="K31" s="5">
        <v>2</v>
      </c>
      <c r="L31" s="5"/>
      <c r="M31" s="34">
        <v>3</v>
      </c>
      <c r="N31" s="34">
        <v>2</v>
      </c>
      <c r="O31" s="39">
        <f t="shared" si="2"/>
        <v>14</v>
      </c>
    </row>
    <row r="32" spans="1:15" s="1" customFormat="1" ht="24" customHeight="1">
      <c r="A32" s="207"/>
      <c r="B32" s="124">
        <f t="shared" si="3"/>
        <v>9</v>
      </c>
      <c r="C32" s="77" t="s">
        <v>14</v>
      </c>
      <c r="D32" s="42">
        <f t="shared" si="4"/>
        <v>26</v>
      </c>
      <c r="E32" s="78" t="s">
        <v>3</v>
      </c>
      <c r="F32" s="46" t="str">
        <f t="shared" si="5"/>
        <v>土</v>
      </c>
      <c r="G32" s="31" t="str">
        <f t="shared" si="5"/>
        <v>⑤</v>
      </c>
      <c r="H32" s="30">
        <v>2</v>
      </c>
      <c r="I32" s="5">
        <v>4</v>
      </c>
      <c r="J32" s="54">
        <v>1</v>
      </c>
      <c r="K32" s="5">
        <v>2</v>
      </c>
      <c r="L32" s="5">
        <v>1</v>
      </c>
      <c r="M32" s="34">
        <v>3</v>
      </c>
      <c r="N32" s="34">
        <v>1</v>
      </c>
      <c r="O32" s="39">
        <f t="shared" si="2"/>
        <v>14</v>
      </c>
    </row>
    <row r="33" spans="1:15" s="1" customFormat="1" ht="24" customHeight="1">
      <c r="A33" s="207"/>
      <c r="B33" s="124">
        <f t="shared" si="3"/>
        <v>10</v>
      </c>
      <c r="C33" s="77" t="s">
        <v>14</v>
      </c>
      <c r="D33" s="42">
        <f t="shared" si="4"/>
        <v>10</v>
      </c>
      <c r="E33" s="78" t="s">
        <v>3</v>
      </c>
      <c r="F33" s="46" t="str">
        <f t="shared" si="5"/>
        <v>土</v>
      </c>
      <c r="G33" s="31" t="str">
        <f t="shared" si="5"/>
        <v>⑥</v>
      </c>
      <c r="H33" s="30">
        <v>2</v>
      </c>
      <c r="I33" s="5">
        <v>3</v>
      </c>
      <c r="J33" s="54">
        <v>1</v>
      </c>
      <c r="K33" s="5">
        <v>2</v>
      </c>
      <c r="L33" s="5">
        <v>1</v>
      </c>
      <c r="M33" s="34">
        <v>3</v>
      </c>
      <c r="N33" s="34">
        <v>2</v>
      </c>
      <c r="O33" s="39">
        <f t="shared" si="2"/>
        <v>14</v>
      </c>
    </row>
    <row r="34" spans="1:15" s="1" customFormat="1" ht="24" customHeight="1">
      <c r="A34" s="207"/>
      <c r="B34" s="124">
        <f t="shared" si="3"/>
        <v>10</v>
      </c>
      <c r="C34" s="77" t="s">
        <v>14</v>
      </c>
      <c r="D34" s="42">
        <f t="shared" si="4"/>
        <v>17</v>
      </c>
      <c r="E34" s="78" t="s">
        <v>3</v>
      </c>
      <c r="F34" s="46" t="str">
        <f t="shared" si="5"/>
        <v>土</v>
      </c>
      <c r="G34" s="31" t="str">
        <f t="shared" si="5"/>
        <v>⑦</v>
      </c>
      <c r="H34" s="30">
        <v>2</v>
      </c>
      <c r="I34" s="5">
        <v>4</v>
      </c>
      <c r="J34" s="54">
        <v>1</v>
      </c>
      <c r="K34" s="5">
        <v>2</v>
      </c>
      <c r="L34" s="5">
        <v>1</v>
      </c>
      <c r="M34" s="34">
        <v>3</v>
      </c>
      <c r="N34" s="34">
        <v>1</v>
      </c>
      <c r="O34" s="39">
        <f t="shared" si="2"/>
        <v>14</v>
      </c>
    </row>
    <row r="35" spans="1:15" s="1" customFormat="1" ht="24" customHeight="1">
      <c r="A35" s="207"/>
      <c r="B35" s="124">
        <f t="shared" si="3"/>
        <v>10</v>
      </c>
      <c r="C35" s="77" t="s">
        <v>14</v>
      </c>
      <c r="D35" s="42">
        <f t="shared" si="4"/>
        <v>18</v>
      </c>
      <c r="E35" s="78" t="s">
        <v>3</v>
      </c>
      <c r="F35" s="46" t="str">
        <f t="shared" si="5"/>
        <v>日</v>
      </c>
      <c r="G35" s="60">
        <f t="shared" si="5"/>
        <v>0</v>
      </c>
      <c r="H35" s="30">
        <v>2</v>
      </c>
      <c r="I35" s="5">
        <v>4</v>
      </c>
      <c r="J35" s="54">
        <v>1</v>
      </c>
      <c r="K35" s="5">
        <v>2</v>
      </c>
      <c r="L35" s="5">
        <v>1</v>
      </c>
      <c r="M35" s="34">
        <v>3</v>
      </c>
      <c r="N35" s="34">
        <v>2</v>
      </c>
      <c r="O35" s="39">
        <f t="shared" si="2"/>
        <v>15</v>
      </c>
    </row>
    <row r="36" spans="1:15" s="1" customFormat="1" ht="24" customHeight="1">
      <c r="A36" s="207"/>
      <c r="B36" s="124">
        <f t="shared" si="3"/>
        <v>0</v>
      </c>
      <c r="C36" s="77" t="s">
        <v>14</v>
      </c>
      <c r="D36" s="42">
        <f t="shared" si="4"/>
        <v>0</v>
      </c>
      <c r="E36" s="78" t="s">
        <v>3</v>
      </c>
      <c r="F36" s="46">
        <f t="shared" si="5"/>
        <v>0</v>
      </c>
      <c r="G36" s="31"/>
      <c r="H36" s="30"/>
      <c r="I36" s="5"/>
      <c r="J36" s="54"/>
      <c r="K36" s="5"/>
      <c r="L36" s="5"/>
      <c r="M36" s="34"/>
      <c r="N36" s="34"/>
      <c r="O36" s="39">
        <f t="shared" si="2"/>
        <v>0</v>
      </c>
    </row>
    <row r="37" spans="1:16" ht="24" customHeight="1">
      <c r="A37" s="207"/>
      <c r="B37" s="124">
        <f t="shared" si="3"/>
        <v>0</v>
      </c>
      <c r="C37" s="77" t="s">
        <v>14</v>
      </c>
      <c r="D37" s="42">
        <f t="shared" si="4"/>
        <v>0</v>
      </c>
      <c r="E37" s="78" t="s">
        <v>3</v>
      </c>
      <c r="F37" s="46">
        <f t="shared" si="5"/>
        <v>0</v>
      </c>
      <c r="G37" s="31"/>
      <c r="H37" s="30"/>
      <c r="I37" s="5"/>
      <c r="J37" s="54"/>
      <c r="K37" s="5"/>
      <c r="L37" s="5"/>
      <c r="M37" s="34"/>
      <c r="N37" s="34"/>
      <c r="O37" s="39">
        <f t="shared" si="2"/>
        <v>0</v>
      </c>
      <c r="P37" s="1"/>
    </row>
    <row r="38" spans="1:16" ht="24" customHeight="1">
      <c r="A38" s="207"/>
      <c r="B38" s="124">
        <f t="shared" si="3"/>
        <v>0</v>
      </c>
      <c r="C38" s="77" t="s">
        <v>14</v>
      </c>
      <c r="D38" s="42">
        <f t="shared" si="4"/>
        <v>0</v>
      </c>
      <c r="E38" s="78" t="s">
        <v>3</v>
      </c>
      <c r="F38" s="46">
        <f t="shared" si="5"/>
        <v>0</v>
      </c>
      <c r="G38" s="31"/>
      <c r="H38" s="30"/>
      <c r="I38" s="5"/>
      <c r="J38" s="54"/>
      <c r="K38" s="5"/>
      <c r="L38" s="5"/>
      <c r="M38" s="34"/>
      <c r="N38" s="34"/>
      <c r="O38" s="39">
        <f t="shared" si="2"/>
        <v>0</v>
      </c>
      <c r="P38" s="1"/>
    </row>
    <row r="39" spans="1:15" ht="24" customHeight="1">
      <c r="A39" s="207"/>
      <c r="B39" s="124">
        <f t="shared" si="3"/>
        <v>0</v>
      </c>
      <c r="C39" s="77" t="s">
        <v>14</v>
      </c>
      <c r="D39" s="42">
        <f t="shared" si="4"/>
        <v>0</v>
      </c>
      <c r="E39" s="78" t="s">
        <v>3</v>
      </c>
      <c r="F39" s="46">
        <f t="shared" si="5"/>
        <v>0</v>
      </c>
      <c r="G39" s="61"/>
      <c r="H39" s="30"/>
      <c r="I39" s="5"/>
      <c r="J39" s="54"/>
      <c r="K39" s="5"/>
      <c r="L39" s="5"/>
      <c r="M39" s="34"/>
      <c r="N39" s="34"/>
      <c r="O39" s="39">
        <f t="shared" si="2"/>
        <v>0</v>
      </c>
    </row>
    <row r="40" spans="1:15" ht="24" customHeight="1">
      <c r="A40" s="207"/>
      <c r="B40" s="124">
        <f t="shared" si="3"/>
        <v>0</v>
      </c>
      <c r="C40" s="77" t="s">
        <v>14</v>
      </c>
      <c r="D40" s="42">
        <f t="shared" si="4"/>
        <v>0</v>
      </c>
      <c r="E40" s="78" t="s">
        <v>3</v>
      </c>
      <c r="F40" s="46">
        <f t="shared" si="5"/>
        <v>0</v>
      </c>
      <c r="G40" s="61"/>
      <c r="H40" s="30"/>
      <c r="I40" s="5"/>
      <c r="J40" s="54"/>
      <c r="K40" s="5"/>
      <c r="L40" s="5"/>
      <c r="M40" s="59"/>
      <c r="N40" s="59"/>
      <c r="O40" s="39">
        <f t="shared" si="2"/>
        <v>0</v>
      </c>
    </row>
    <row r="41" spans="1:15" ht="24" customHeight="1" thickBot="1">
      <c r="A41" s="221"/>
      <c r="B41" s="125">
        <f t="shared" si="3"/>
        <v>0</v>
      </c>
      <c r="C41" s="80" t="s">
        <v>14</v>
      </c>
      <c r="D41" s="43">
        <f t="shared" si="4"/>
        <v>0</v>
      </c>
      <c r="E41" s="136" t="s">
        <v>3</v>
      </c>
      <c r="F41" s="47">
        <f t="shared" si="5"/>
        <v>0</v>
      </c>
      <c r="G41" s="32"/>
      <c r="H41" s="68"/>
      <c r="I41" s="9"/>
      <c r="J41" s="70"/>
      <c r="K41" s="9"/>
      <c r="L41" s="9"/>
      <c r="M41" s="132"/>
      <c r="N41" s="132"/>
      <c r="O41" s="129">
        <f t="shared" si="2"/>
        <v>0</v>
      </c>
    </row>
  </sheetData>
  <sheetProtection/>
  <mergeCells count="10">
    <mergeCell ref="A3:A20"/>
    <mergeCell ref="A24:A41"/>
    <mergeCell ref="H1:O1"/>
    <mergeCell ref="H22:O22"/>
    <mergeCell ref="B1:E2"/>
    <mergeCell ref="F1:F2"/>
    <mergeCell ref="G1:G2"/>
    <mergeCell ref="B22:E23"/>
    <mergeCell ref="F22:F23"/>
    <mergeCell ref="G22:G2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F1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7" sqref="V17:X17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32" width="3.875" style="0" customWidth="1"/>
  </cols>
  <sheetData>
    <row r="1" spans="3:29" ht="33" customHeight="1">
      <c r="C1" s="265" t="s">
        <v>31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</row>
    <row r="2" spans="3:29" ht="15" customHeight="1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8"/>
      <c r="P2" s="238"/>
      <c r="Q2" s="238"/>
      <c r="R2" s="238"/>
      <c r="S2" s="238"/>
      <c r="T2" s="238"/>
      <c r="U2" s="238"/>
      <c r="V2" s="2"/>
      <c r="W2" s="237"/>
      <c r="X2" s="237"/>
      <c r="Y2" s="237"/>
      <c r="Z2" s="237"/>
      <c r="AA2" s="237"/>
      <c r="AB2" s="237"/>
      <c r="AC2" s="237"/>
    </row>
    <row r="3" spans="3:29" ht="1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2"/>
      <c r="W3" s="4"/>
      <c r="X3" s="4"/>
      <c r="Y3" s="4"/>
      <c r="Z3" s="4"/>
      <c r="AA3" s="4"/>
      <c r="AB3" s="4"/>
      <c r="AC3" s="4"/>
    </row>
    <row r="4" spans="3:32" ht="57" customHeight="1" thickBot="1">
      <c r="C4" s="101"/>
      <c r="D4" s="258" t="str">
        <f>IF(C5="","",C5)</f>
        <v>緑陽</v>
      </c>
      <c r="E4" s="235"/>
      <c r="F4" s="236"/>
      <c r="G4" s="234" t="str">
        <f>IF(C7="","",C7)</f>
        <v>東明
翔陽</v>
      </c>
      <c r="H4" s="235"/>
      <c r="I4" s="236"/>
      <c r="J4" s="234" t="str">
        <f>IF(C9="","",C9)</f>
        <v>桜蘭</v>
      </c>
      <c r="K4" s="235"/>
      <c r="L4" s="236"/>
      <c r="M4" s="234" t="str">
        <f>IF(C11="","",C11)</f>
        <v>室西</v>
      </c>
      <c r="N4" s="235"/>
      <c r="O4" s="236"/>
      <c r="P4" s="234" t="str">
        <f>IF(C13="","",C13)</f>
        <v>Artista</v>
      </c>
      <c r="Q4" s="235"/>
      <c r="R4" s="236"/>
      <c r="S4" s="234" t="str">
        <f>IF(C15="","",C15)</f>
        <v>北湘南
星蘭</v>
      </c>
      <c r="T4" s="235"/>
      <c r="U4" s="236"/>
      <c r="V4" s="234" t="str">
        <f>IF(C17="","",C17)</f>
        <v>コンサ</v>
      </c>
      <c r="W4" s="235"/>
      <c r="X4" s="235"/>
      <c r="Y4" s="94" t="s">
        <v>12</v>
      </c>
      <c r="Z4" s="95" t="s">
        <v>5</v>
      </c>
      <c r="AA4" s="96" t="s">
        <v>13</v>
      </c>
      <c r="AB4" s="97" t="s">
        <v>6</v>
      </c>
      <c r="AC4" s="98" t="s">
        <v>7</v>
      </c>
      <c r="AD4" s="99" t="s">
        <v>8</v>
      </c>
      <c r="AE4" s="100" t="s">
        <v>9</v>
      </c>
      <c r="AF4" s="97" t="s">
        <v>10</v>
      </c>
    </row>
    <row r="5" spans="3:32" ht="15" customHeight="1">
      <c r="C5" s="257" t="str">
        <f>'日程表'!I3</f>
        <v>緑陽</v>
      </c>
      <c r="D5" s="266"/>
      <c r="E5" s="260"/>
      <c r="F5" s="261"/>
      <c r="G5" s="259">
        <f>IF(OR(G6="",I6=""),"",IF(G6&gt;I6,"○",IF(G6&lt;I6,"●",IF(G6=I6,"△",""))))</f>
      </c>
      <c r="H5" s="260"/>
      <c r="I5" s="261"/>
      <c r="J5" s="259" t="str">
        <f>IF(OR(J6="",L6=""),"",IF(J6&gt;L6,"○",IF(J6&lt;L6,"●",IF(J6=L6,"△",""))))</f>
        <v>○</v>
      </c>
      <c r="K5" s="260"/>
      <c r="L5" s="261"/>
      <c r="M5" s="259" t="str">
        <f>IF(OR(M6="",O6=""),"",IF(M6&gt;O6,"○",IF(M6&lt;O6,"●",IF(M6=O6,"△",""))))</f>
        <v>○</v>
      </c>
      <c r="N5" s="260"/>
      <c r="O5" s="261"/>
      <c r="P5" s="259" t="str">
        <f>IF(OR(P6="",R6=""),"",IF(P6&gt;R6,"○",IF(P6&lt;R6,"●",IF(P6=R6,"△",""))))</f>
        <v>○</v>
      </c>
      <c r="Q5" s="260"/>
      <c r="R5" s="261"/>
      <c r="S5" s="259" t="str">
        <f>IF(OR(S6="",U6=""),"",IF(S6&gt;U6,"○",IF(S6&lt;U6,"●",IF(S6=U6,"△",""))))</f>
        <v>○</v>
      </c>
      <c r="T5" s="260"/>
      <c r="U5" s="261"/>
      <c r="V5" s="259">
        <f>IF(OR(V6="",X6=""),"",IF(V6&gt;X6,"○",IF(V6&lt;X6,"●",IF(V6=X6,"△",""))))</f>
      </c>
      <c r="W5" s="260"/>
      <c r="X5" s="260"/>
      <c r="Y5" s="243">
        <f>COUNTIF(D5:X5,"○")</f>
        <v>4</v>
      </c>
      <c r="Z5" s="241">
        <f>COUNTIF(D5:X5,"●")</f>
        <v>0</v>
      </c>
      <c r="AA5" s="247">
        <f>COUNTIF(D5:X5,"△")</f>
        <v>0</v>
      </c>
      <c r="AB5" s="245">
        <f>(Y5*3)+(AA5*1)</f>
        <v>12</v>
      </c>
      <c r="AC5" s="239">
        <f>SUM(D6,G6,J6,M6,P6,S6,V6)</f>
        <v>20</v>
      </c>
      <c r="AD5" s="241">
        <f>SUM(F6,I6,L6,O6,R6,U6,X6)</f>
        <v>1</v>
      </c>
      <c r="AE5" s="268">
        <f>AC5-AD5</f>
        <v>19</v>
      </c>
      <c r="AF5" s="270">
        <f>IF(COUNT(AB5),RANK(AB5,AB$5:AB$18),"")</f>
        <v>2</v>
      </c>
    </row>
    <row r="6" spans="3:32" ht="15" customHeight="1">
      <c r="C6" s="252"/>
      <c r="D6" s="102"/>
      <c r="E6" s="12"/>
      <c r="F6" s="13"/>
      <c r="G6" s="16"/>
      <c r="H6" s="12">
        <f>IF(OR(G6="",I6=""),"","－")</f>
      </c>
      <c r="I6" s="15"/>
      <c r="J6" s="14">
        <v>7</v>
      </c>
      <c r="K6" s="12" t="str">
        <f>IF(OR(J6="",L6=""),"","－")</f>
        <v>－</v>
      </c>
      <c r="L6" s="15">
        <v>0</v>
      </c>
      <c r="M6" s="17">
        <v>3</v>
      </c>
      <c r="N6" s="12" t="str">
        <f>IF(OR(M6="",O6=""),"","－")</f>
        <v>－</v>
      </c>
      <c r="O6" s="18">
        <v>0</v>
      </c>
      <c r="P6" s="19">
        <v>2</v>
      </c>
      <c r="Q6" s="12" t="str">
        <f>IF(OR(P6="",R6=""),"","－")</f>
        <v>－</v>
      </c>
      <c r="R6" s="15">
        <v>1</v>
      </c>
      <c r="S6" s="19">
        <v>8</v>
      </c>
      <c r="T6" s="12" t="str">
        <f>IF(OR(S6="",U6=""),"","－")</f>
        <v>－</v>
      </c>
      <c r="U6" s="15">
        <v>0</v>
      </c>
      <c r="V6" s="14"/>
      <c r="W6" s="12">
        <f>IF(OR(V6="",X6=""),"","－")</f>
      </c>
      <c r="X6" s="23"/>
      <c r="Y6" s="240"/>
      <c r="Z6" s="242"/>
      <c r="AA6" s="248"/>
      <c r="AB6" s="246"/>
      <c r="AC6" s="240"/>
      <c r="AD6" s="267"/>
      <c r="AE6" s="269"/>
      <c r="AF6" s="271">
        <f>IF(COUNT(AD6),RANK(AD6,AD$3:AD$11),"")</f>
      </c>
    </row>
    <row r="7" spans="3:32" ht="15" customHeight="1">
      <c r="C7" s="251" t="str">
        <f>'日程表'!J3</f>
        <v>東明
翔陽</v>
      </c>
      <c r="D7" s="253">
        <f>IF(G5="","",IF(G5="○","●",IF(G5="●","○",G5)))</f>
      </c>
      <c r="E7" s="254"/>
      <c r="F7" s="255"/>
      <c r="G7" s="256"/>
      <c r="H7" s="254"/>
      <c r="I7" s="255"/>
      <c r="J7" s="256">
        <f>IF(OR(J8="",L8=""),"",IF(J8&gt;L8,"○",IF(J8&lt;L8,"●",IF(J8=L8,"△",""))))</f>
      </c>
      <c r="K7" s="254"/>
      <c r="L7" s="255"/>
      <c r="M7" s="256" t="str">
        <f>IF(OR(M8="",O8=""),"",IF(M8&gt;O8,"○",IF(M8&lt;O8,"●",IF(M8=O8,"△",""))))</f>
        <v>○</v>
      </c>
      <c r="N7" s="254"/>
      <c r="O7" s="255"/>
      <c r="P7" s="256" t="str">
        <f>IF(OR(P8="",R8=""),"",IF(P8&gt;R8,"○",IF(P8&lt;R8,"●",IF(P8=R8,"△",""))))</f>
        <v>●</v>
      </c>
      <c r="Q7" s="254"/>
      <c r="R7" s="255"/>
      <c r="S7" s="256" t="str">
        <f>IF(OR(S8="",U8=""),"",IF(S8&gt;U8,"○",IF(S8&lt;U8,"●",IF(S8=U8,"△",""))))</f>
        <v>○</v>
      </c>
      <c r="T7" s="254"/>
      <c r="U7" s="254"/>
      <c r="V7" s="256" t="str">
        <f>IF(OR(V8="",X8=""),"",IF(V8&gt;X8,"○",IF(V8&lt;X8,"●",IF(V8=X8,"△",""))))</f>
        <v>●</v>
      </c>
      <c r="W7" s="254"/>
      <c r="X7" s="254"/>
      <c r="Y7" s="239">
        <f>COUNTIF(D7:X7,"○")</f>
        <v>2</v>
      </c>
      <c r="Z7" s="244">
        <f>COUNTIF(D7:X7,"●")</f>
        <v>2</v>
      </c>
      <c r="AA7" s="250">
        <f>COUNTIF(D7:X7,"△")</f>
        <v>0</v>
      </c>
      <c r="AB7" s="249">
        <f>(Y7*3)+(AA7*1)</f>
        <v>6</v>
      </c>
      <c r="AC7" s="239">
        <f>SUM(D8,G8,J8,M8,P8,S8,V8)</f>
        <v>21</v>
      </c>
      <c r="AD7" s="244">
        <f>SUM(F8,I8,L8,O8,R8,U8,X8)</f>
        <v>12</v>
      </c>
      <c r="AE7" s="272">
        <f>AC7-AD7</f>
        <v>9</v>
      </c>
      <c r="AF7" s="273">
        <f>IF(COUNT(AB7),RANK(AB7,AB$5:AB$18),"")</f>
        <v>4</v>
      </c>
    </row>
    <row r="8" spans="3:32" ht="15" customHeight="1">
      <c r="C8" s="252"/>
      <c r="D8" s="103">
        <f>IF(I6="","",I6)</f>
      </c>
      <c r="E8" s="21">
        <f>IF(H6="","",H6)</f>
      </c>
      <c r="F8" s="22">
        <f>IF(G6="","",G6)</f>
      </c>
      <c r="G8" s="21"/>
      <c r="H8" s="21"/>
      <c r="I8" s="21"/>
      <c r="J8" s="14"/>
      <c r="K8" s="12">
        <f>IF(OR(J8="",L8=""),"","－")</f>
      </c>
      <c r="L8" s="15"/>
      <c r="M8" s="17">
        <v>5</v>
      </c>
      <c r="N8" s="12" t="str">
        <f>IF(OR(M8="",O8=""),"","－")</f>
        <v>－</v>
      </c>
      <c r="O8" s="18">
        <v>2</v>
      </c>
      <c r="P8" s="24">
        <v>1</v>
      </c>
      <c r="Q8" s="12" t="str">
        <f>IF(OR(P8="",R8=""),"","－")</f>
        <v>－</v>
      </c>
      <c r="R8" s="18">
        <v>7</v>
      </c>
      <c r="S8" s="24">
        <v>13</v>
      </c>
      <c r="T8" s="12" t="str">
        <f>IF(OR(S8="",U8=""),"","－")</f>
        <v>－</v>
      </c>
      <c r="U8" s="25">
        <v>0</v>
      </c>
      <c r="V8" s="14">
        <v>2</v>
      </c>
      <c r="W8" s="12" t="str">
        <f>IF(OR(V8="",X8=""),"","－")</f>
        <v>－</v>
      </c>
      <c r="X8" s="23">
        <v>3</v>
      </c>
      <c r="Y8" s="240"/>
      <c r="Z8" s="242"/>
      <c r="AA8" s="248"/>
      <c r="AB8" s="246"/>
      <c r="AC8" s="240"/>
      <c r="AD8" s="267"/>
      <c r="AE8" s="269"/>
      <c r="AF8" s="271">
        <f>IF(COUNT(AD8),RANK(AD8,AD$3:AD$11),"")</f>
      </c>
    </row>
    <row r="9" spans="3:32" ht="15" customHeight="1">
      <c r="C9" s="251" t="str">
        <f>'日程表'!K3</f>
        <v>桜蘭</v>
      </c>
      <c r="D9" s="253" t="str">
        <f>IF(J5="","",IF(J5="○","●",IF(J5="●","○",J5)))</f>
        <v>●</v>
      </c>
      <c r="E9" s="254"/>
      <c r="F9" s="255"/>
      <c r="G9" s="256">
        <f>IF(J7="","",IF(J7="○","●",IF(J7="●","○",J7)))</f>
      </c>
      <c r="H9" s="254"/>
      <c r="I9" s="255"/>
      <c r="J9" s="256"/>
      <c r="K9" s="254"/>
      <c r="L9" s="255"/>
      <c r="M9" s="256" t="str">
        <f>IF(OR(M10="",O10=""),"",IF(M10&gt;O10,"○",IF(M10&lt;O10,"●",IF(M10=O10,"△",""))))</f>
        <v>△</v>
      </c>
      <c r="N9" s="254"/>
      <c r="O9" s="255"/>
      <c r="P9" s="256" t="str">
        <f>IF(OR(P10="",R10=""),"",IF(P10&gt;R10,"○",IF(P10&lt;R10,"●",IF(P10=R10,"△",""))))</f>
        <v>●</v>
      </c>
      <c r="Q9" s="254"/>
      <c r="R9" s="255"/>
      <c r="S9" s="262">
        <f>IF(OR(S10="",U10=""),"",IF(S10&gt;U10,"○",IF(S10&lt;U10,"●",IF(S10=U10,"△",""))))</f>
      </c>
      <c r="T9" s="263"/>
      <c r="U9" s="264"/>
      <c r="V9" s="256" t="str">
        <f>IF(OR(V10="",X10=""),"",IF(V10&gt;X10,"○",IF(V10&lt;X10,"●",IF(V10=X10,"△",""))))</f>
        <v>●</v>
      </c>
      <c r="W9" s="254"/>
      <c r="X9" s="254"/>
      <c r="Y9" s="239">
        <f>COUNTIF(D9:X9,"○")</f>
        <v>0</v>
      </c>
      <c r="Z9" s="244">
        <f>COUNTIF(D9:X9,"●")</f>
        <v>3</v>
      </c>
      <c r="AA9" s="250">
        <f>COUNTIF(D9:X9,"△")</f>
        <v>1</v>
      </c>
      <c r="AB9" s="249">
        <f>(Y9*3)+(AA9*1)</f>
        <v>1</v>
      </c>
      <c r="AC9" s="239">
        <f>SUM(D10,G10,J10,M10,P10,S10,V10)</f>
        <v>4</v>
      </c>
      <c r="AD9" s="244">
        <f>SUM(F10,I10,L10,O10,R10,U10,X10)</f>
        <v>24</v>
      </c>
      <c r="AE9" s="272">
        <f>AC9-AD9</f>
        <v>-20</v>
      </c>
      <c r="AF9" s="273">
        <f>IF(COUNT(AB9),RANK(AB9,AB$5:AB$18),"")</f>
        <v>6</v>
      </c>
    </row>
    <row r="10" spans="3:32" ht="15" customHeight="1">
      <c r="C10" s="252"/>
      <c r="D10" s="102">
        <f>IF(L6="","",L6)</f>
        <v>0</v>
      </c>
      <c r="E10" s="12" t="str">
        <f>IF(K6="","",K6)</f>
        <v>－</v>
      </c>
      <c r="F10" s="13">
        <f>IF(J6="","",J6)</f>
        <v>7</v>
      </c>
      <c r="G10" s="11">
        <f>IF(L8="","",L8)</f>
      </c>
      <c r="H10" s="12">
        <f>IF(K8="","",K8)</f>
      </c>
      <c r="I10" s="13">
        <f>IF(J8="","",J8)</f>
      </c>
      <c r="J10" s="11"/>
      <c r="K10" s="12"/>
      <c r="L10" s="13"/>
      <c r="M10" s="17">
        <v>2</v>
      </c>
      <c r="N10" s="12" t="str">
        <f>IF(OR(M10="",O10=""),"","－")</f>
        <v>－</v>
      </c>
      <c r="O10" s="18">
        <v>2</v>
      </c>
      <c r="P10" s="24">
        <v>2</v>
      </c>
      <c r="Q10" s="12" t="str">
        <f>IF(OR(P10="",R10=""),"","－")</f>
        <v>－</v>
      </c>
      <c r="R10" s="18">
        <v>7</v>
      </c>
      <c r="S10" s="24"/>
      <c r="T10" s="12">
        <f>IF(OR(S10="",U10=""),"","－")</f>
      </c>
      <c r="U10" s="18"/>
      <c r="V10" s="14">
        <v>0</v>
      </c>
      <c r="W10" s="12" t="str">
        <f>IF(OR(V10="",X10=""),"","－")</f>
        <v>－</v>
      </c>
      <c r="X10" s="23">
        <v>8</v>
      </c>
      <c r="Y10" s="240"/>
      <c r="Z10" s="242"/>
      <c r="AA10" s="248"/>
      <c r="AB10" s="246"/>
      <c r="AC10" s="240"/>
      <c r="AD10" s="267"/>
      <c r="AE10" s="269"/>
      <c r="AF10" s="271">
        <f>IF(COUNT(AD10),RANK(AD10,AD$3:AD$11),"")</f>
      </c>
    </row>
    <row r="11" spans="3:32" ht="15" customHeight="1">
      <c r="C11" s="251" t="str">
        <f>'日程表'!L3</f>
        <v>室西</v>
      </c>
      <c r="D11" s="253" t="str">
        <f>IF(M5="","",IF(M5="○","●",IF(M5="●","○",M5)))</f>
        <v>●</v>
      </c>
      <c r="E11" s="254"/>
      <c r="F11" s="255"/>
      <c r="G11" s="256" t="str">
        <f>IF(M7="","",IF(M7="○","●",IF(M7="●","○",M7)))</f>
        <v>●</v>
      </c>
      <c r="H11" s="254"/>
      <c r="I11" s="255"/>
      <c r="J11" s="256" t="str">
        <f>IF(M9="","",IF(M9="○","●",IF(M9="●","○",M9)))</f>
        <v>△</v>
      </c>
      <c r="K11" s="254"/>
      <c r="L11" s="255"/>
      <c r="M11" s="256"/>
      <c r="N11" s="254"/>
      <c r="O11" s="255"/>
      <c r="P11" s="262">
        <f>IF(OR(P12="",R12=""),"",IF(P12&gt;R12,"○",IF(P12&lt;R12,"●",IF(P12=R12,"△",""))))</f>
      </c>
      <c r="Q11" s="263"/>
      <c r="R11" s="264"/>
      <c r="S11" s="262" t="str">
        <f>IF(OR(S12="",U12=""),"",IF(S12&gt;U12,"○",IF(S12&lt;U12,"●",IF(S12=U12,"△",""))))</f>
        <v>○</v>
      </c>
      <c r="T11" s="263"/>
      <c r="U11" s="264"/>
      <c r="V11" s="256" t="str">
        <f>IF(OR(V12="",X12=""),"",IF(V12&gt;X12,"○",IF(V12&lt;X12,"●",IF(V12=X12,"△",""))))</f>
        <v>●</v>
      </c>
      <c r="W11" s="254"/>
      <c r="X11" s="254"/>
      <c r="Y11" s="239">
        <f>COUNTIF(D11:X11,"○")</f>
        <v>1</v>
      </c>
      <c r="Z11" s="244">
        <f>COUNTIF(D11:X11,"●")</f>
        <v>3</v>
      </c>
      <c r="AA11" s="250">
        <f>COUNTIF(D11:X11,"△")</f>
        <v>1</v>
      </c>
      <c r="AB11" s="249">
        <f>(Y11*3)+(AA11*1)</f>
        <v>4</v>
      </c>
      <c r="AC11" s="239">
        <f>SUM(D12,G12,J12,M12,P12,S12,V12)</f>
        <v>11</v>
      </c>
      <c r="AD11" s="244">
        <f>SUM(F12,I12,L12,O12,R12,U12,X12)</f>
        <v>17</v>
      </c>
      <c r="AE11" s="272">
        <f>AC11-AD11</f>
        <v>-6</v>
      </c>
      <c r="AF11" s="273">
        <f>IF(COUNT(AB11),RANK(AB11,AB$5:AB$18),"")</f>
        <v>5</v>
      </c>
    </row>
    <row r="12" spans="3:32" ht="15" customHeight="1">
      <c r="C12" s="252"/>
      <c r="D12" s="102">
        <f>IF(O6="","",O6)</f>
        <v>0</v>
      </c>
      <c r="E12" s="12" t="str">
        <f>IF(N6="","",N6)</f>
        <v>－</v>
      </c>
      <c r="F12" s="13">
        <f>IF(M6="","",M6)</f>
        <v>3</v>
      </c>
      <c r="G12" s="11">
        <f>IF(O8="","",O8)</f>
        <v>2</v>
      </c>
      <c r="H12" s="12" t="str">
        <f>IF(N8="","",N8)</f>
        <v>－</v>
      </c>
      <c r="I12" s="13">
        <f>IF(M8="","",M8)</f>
        <v>5</v>
      </c>
      <c r="J12" s="11">
        <f>IF(O10="","",O10)</f>
        <v>2</v>
      </c>
      <c r="K12" s="12" t="str">
        <f>IF(N10="","",N10)</f>
        <v>－</v>
      </c>
      <c r="L12" s="13">
        <f>IF(M10="","",M10)</f>
        <v>2</v>
      </c>
      <c r="M12" s="12"/>
      <c r="N12" s="12"/>
      <c r="O12" s="13"/>
      <c r="P12" s="14"/>
      <c r="Q12" s="12">
        <f>IF(OR(P12="",R12=""),"","－")</f>
      </c>
      <c r="R12" s="15"/>
      <c r="S12" s="19">
        <v>7</v>
      </c>
      <c r="T12" s="12" t="str">
        <f>IF(OR(S12="",U12=""),"","－")</f>
        <v>－</v>
      </c>
      <c r="U12" s="15">
        <v>0</v>
      </c>
      <c r="V12" s="14">
        <v>0</v>
      </c>
      <c r="W12" s="12" t="str">
        <f>IF(OR(V12="",X12=""),"","－")</f>
        <v>－</v>
      </c>
      <c r="X12" s="23">
        <v>7</v>
      </c>
      <c r="Y12" s="240"/>
      <c r="Z12" s="242"/>
      <c r="AA12" s="248"/>
      <c r="AB12" s="246"/>
      <c r="AC12" s="240"/>
      <c r="AD12" s="242"/>
      <c r="AE12" s="269"/>
      <c r="AF12" s="271">
        <f>IF(COUNT(AD12),RANK(AD12,AD$3:AD$11),"")</f>
      </c>
    </row>
    <row r="13" spans="3:32" ht="15" customHeight="1">
      <c r="C13" s="251" t="str">
        <f>'日程表'!M3</f>
        <v>Artista</v>
      </c>
      <c r="D13" s="253" t="str">
        <f>IF(P5="","",IF(P5="○","●",IF(P5="●","○",P5)))</f>
        <v>●</v>
      </c>
      <c r="E13" s="254"/>
      <c r="F13" s="255"/>
      <c r="G13" s="256" t="str">
        <f>IF(P7="","",IF(P7="○","●",IF(P7="●","○",P7)))</f>
        <v>○</v>
      </c>
      <c r="H13" s="254"/>
      <c r="I13" s="255"/>
      <c r="J13" s="256" t="str">
        <f>IF(P9="","",IF(P9="○","●",IF(P9="●","○",P9)))</f>
        <v>○</v>
      </c>
      <c r="K13" s="254"/>
      <c r="L13" s="255"/>
      <c r="M13" s="254">
        <f>IF(P11="","",IF(P11="○","●",IF(P11="●","○",P11)))</f>
      </c>
      <c r="N13" s="254"/>
      <c r="O13" s="255"/>
      <c r="P13" s="256"/>
      <c r="Q13" s="254"/>
      <c r="R13" s="255"/>
      <c r="S13" s="256">
        <f>IF(OR(S14="",U14=""),"",IF(S14&gt;U14,"○",IF(S14&lt;U14,"●",IF(S14=U14,"△",""))))</f>
      </c>
      <c r="T13" s="254"/>
      <c r="U13" s="254"/>
      <c r="V13" s="256" t="str">
        <f>IF(OR(V14="",X14=""),"",IF(V14&gt;X14,"○",IF(V14&lt;X14,"●",IF(V14=X14,"△",""))))</f>
        <v>△</v>
      </c>
      <c r="W13" s="254"/>
      <c r="X13" s="254"/>
      <c r="Y13" s="239">
        <f>COUNTIF(D13:X13,"○")</f>
        <v>2</v>
      </c>
      <c r="Z13" s="244">
        <f>COUNTIF(D13:X13,"●")</f>
        <v>1</v>
      </c>
      <c r="AA13" s="250">
        <f>COUNTIF(D13:X13,"△")</f>
        <v>1</v>
      </c>
      <c r="AB13" s="249">
        <f>(Y13*3)+(AA13*1)</f>
        <v>7</v>
      </c>
      <c r="AC13" s="239">
        <f>SUM(D14,G14,J14,M14,P14,S14,V14)</f>
        <v>18</v>
      </c>
      <c r="AD13" s="267">
        <f>SUM(F14,I14,L14,O14,R14,U14,X14)</f>
        <v>8</v>
      </c>
      <c r="AE13" s="272">
        <f>AC13-AD13</f>
        <v>10</v>
      </c>
      <c r="AF13" s="273">
        <f>IF(COUNT(AB13),RANK(AB13,AB$5:AB$18),"")</f>
        <v>3</v>
      </c>
    </row>
    <row r="14" spans="3:32" ht="15" customHeight="1">
      <c r="C14" s="252"/>
      <c r="D14" s="103">
        <f>IF(R6="","",R6)</f>
        <v>1</v>
      </c>
      <c r="E14" s="21" t="str">
        <f>IF(Q6="","",Q6)</f>
        <v>－</v>
      </c>
      <c r="F14" s="22">
        <f>IF(P6="","",P6)</f>
        <v>2</v>
      </c>
      <c r="G14" s="11">
        <f>IF(R8="","",R8)</f>
        <v>7</v>
      </c>
      <c r="H14" s="12" t="str">
        <f>IF(Q8="","",Q8)</f>
        <v>－</v>
      </c>
      <c r="I14" s="13">
        <f>IF(P8="","",P8)</f>
        <v>1</v>
      </c>
      <c r="J14" s="11">
        <f>IF(R10="","",R10)</f>
        <v>7</v>
      </c>
      <c r="K14" s="12" t="str">
        <f>IF(Q10="","",Q10)</f>
        <v>－</v>
      </c>
      <c r="L14" s="13">
        <f>IF(P10="","",P10)</f>
        <v>2</v>
      </c>
      <c r="M14" s="21">
        <f>IF(R12="","",R12)</f>
      </c>
      <c r="N14" s="21">
        <f>IF(Q12="","",Q12)</f>
      </c>
      <c r="O14" s="22">
        <f>IF(P12="","",P12)</f>
      </c>
      <c r="P14" s="20"/>
      <c r="Q14" s="21"/>
      <c r="R14" s="22"/>
      <c r="S14" s="14"/>
      <c r="T14" s="12">
        <f>IF(OR(S14="",U14=""),"","－")</f>
      </c>
      <c r="U14" s="23"/>
      <c r="V14" s="14">
        <v>3</v>
      </c>
      <c r="W14" s="12" t="str">
        <f>IF(OR(V14="",X14=""),"","－")</f>
        <v>－</v>
      </c>
      <c r="X14" s="23">
        <v>3</v>
      </c>
      <c r="Y14" s="240"/>
      <c r="Z14" s="242"/>
      <c r="AA14" s="248"/>
      <c r="AB14" s="246"/>
      <c r="AC14" s="240"/>
      <c r="AD14" s="242"/>
      <c r="AE14" s="269"/>
      <c r="AF14" s="271">
        <f>IF(COUNT(AD14),RANK(AD14,AD$3:AD$11),"")</f>
      </c>
    </row>
    <row r="15" spans="3:32" ht="15" customHeight="1">
      <c r="C15" s="251" t="str">
        <f>'日程表'!N3</f>
        <v>北湘南
星蘭</v>
      </c>
      <c r="D15" s="253" t="str">
        <f>IF(S5="","",IF(S5="○","●",IF(S5="●","○",S5)))</f>
        <v>●</v>
      </c>
      <c r="E15" s="254"/>
      <c r="F15" s="255"/>
      <c r="G15" s="256" t="str">
        <f>IF(S7="","",IF(S7="○","●",IF(S7="●","○",S7)))</f>
        <v>●</v>
      </c>
      <c r="H15" s="254"/>
      <c r="I15" s="255"/>
      <c r="J15" s="256">
        <f>IF(S9="","",IF(S9="○","●",IF(S9="●","○",S9)))</f>
      </c>
      <c r="K15" s="254"/>
      <c r="L15" s="255"/>
      <c r="M15" s="254" t="str">
        <f>IF(S11="","",IF(S11="○","●",IF(S11="●","○",S11)))</f>
        <v>●</v>
      </c>
      <c r="N15" s="254"/>
      <c r="O15" s="255"/>
      <c r="P15" s="256">
        <f>IF(S13="","",IF(S13="○","●",IF(S13="●","○",S13)))</f>
      </c>
      <c r="Q15" s="254"/>
      <c r="R15" s="255"/>
      <c r="S15" s="256"/>
      <c r="T15" s="254"/>
      <c r="U15" s="254"/>
      <c r="V15" s="256" t="str">
        <f>IF(OR(V16="",X16=""),"",IF(V16&gt;X16,"○",IF(V16&lt;X16,"●",IF(V16=X16,"△",""))))</f>
        <v>●</v>
      </c>
      <c r="W15" s="254"/>
      <c r="X15" s="254"/>
      <c r="Y15" s="239">
        <f>COUNTIF(D15:X15,"○")</f>
        <v>0</v>
      </c>
      <c r="Z15" s="244">
        <f>COUNTIF(D15:X15,"●")</f>
        <v>4</v>
      </c>
      <c r="AA15" s="250">
        <f>COUNTIF(D15:X15,"△")</f>
        <v>0</v>
      </c>
      <c r="AB15" s="249">
        <f>(Y15*3)+(AA15*1)</f>
        <v>0</v>
      </c>
      <c r="AC15" s="239">
        <f>SUM(D16,G16,J16,M16,P16,S16,V16)</f>
        <v>0</v>
      </c>
      <c r="AD15" s="267">
        <f>SUM(F16,I16,L16,O16,R16,U16,X16)</f>
        <v>38</v>
      </c>
      <c r="AE15" s="272">
        <f>AC15-AD15</f>
        <v>-38</v>
      </c>
      <c r="AF15" s="273">
        <f>IF(COUNT(AB15),RANK(AB15,AB$5:AB$18),"")</f>
        <v>7</v>
      </c>
    </row>
    <row r="16" spans="3:32" ht="15" customHeight="1">
      <c r="C16" s="252"/>
      <c r="D16" s="102">
        <f>IF(U6="","",U6)</f>
        <v>0</v>
      </c>
      <c r="E16" s="12" t="str">
        <f>IF(T6="","",T6)</f>
        <v>－</v>
      </c>
      <c r="F16" s="13">
        <f>IF(S6="","",S6)</f>
        <v>8</v>
      </c>
      <c r="G16" s="11">
        <f>IF(U8="","",U8)</f>
        <v>0</v>
      </c>
      <c r="H16" s="12" t="str">
        <f>IF(T8="","",T8)</f>
        <v>－</v>
      </c>
      <c r="I16" s="13">
        <f>IF(S8="","",S8)</f>
        <v>13</v>
      </c>
      <c r="J16" s="11">
        <f>IF(U10="","",U10)</f>
      </c>
      <c r="K16" s="12">
        <f>IF(T10="","",T10)</f>
      </c>
      <c r="L16" s="13">
        <f>IF(S10="","",S10)</f>
      </c>
      <c r="M16" s="12">
        <f>IF(U12="","",U12)</f>
        <v>0</v>
      </c>
      <c r="N16" s="12" t="str">
        <f>IF(T12="","",T12)</f>
        <v>－</v>
      </c>
      <c r="O16" s="13">
        <f>IF(S12="","",S12)</f>
        <v>7</v>
      </c>
      <c r="P16" s="11">
        <f>IF(U14="","",U14)</f>
      </c>
      <c r="Q16" s="12">
        <f>IF(T14="","",T14)</f>
      </c>
      <c r="R16" s="13">
        <f>IF(S14="","",S14)</f>
      </c>
      <c r="S16" s="12"/>
      <c r="T16" s="12"/>
      <c r="U16" s="12"/>
      <c r="V16" s="14">
        <v>0</v>
      </c>
      <c r="W16" s="12" t="str">
        <f>IF(OR(V16="",X16=""),"","－")</f>
        <v>－</v>
      </c>
      <c r="X16" s="23">
        <v>10</v>
      </c>
      <c r="Y16" s="240"/>
      <c r="Z16" s="242"/>
      <c r="AA16" s="248"/>
      <c r="AB16" s="246"/>
      <c r="AC16" s="240"/>
      <c r="AD16" s="242"/>
      <c r="AE16" s="269"/>
      <c r="AF16" s="271">
        <f>IF(COUNT(AD16),RANK(AD16,AD$3:AD$11),"")</f>
      </c>
    </row>
    <row r="17" spans="3:32" ht="15" customHeight="1">
      <c r="C17" s="251" t="str">
        <f>'日程表'!O3</f>
        <v>コンサ</v>
      </c>
      <c r="D17" s="275">
        <f>IF(V5="","",IF(V5="○","●",IF(V5="●","○",V5)))</f>
      </c>
      <c r="E17" s="263"/>
      <c r="F17" s="264"/>
      <c r="G17" s="256" t="str">
        <f>IF(V7="","",IF(V7="○","●",IF(V7="●","○",V7)))</f>
        <v>○</v>
      </c>
      <c r="H17" s="254"/>
      <c r="I17" s="255"/>
      <c r="J17" s="262" t="str">
        <f>IF(V9="","",IF(V9="○","●",IF(V9="●","○",V9)))</f>
        <v>○</v>
      </c>
      <c r="K17" s="263"/>
      <c r="L17" s="264"/>
      <c r="M17" s="263" t="str">
        <f>IF(V11="","",IF(V11="○","●",IF(V11="●","○",S13)))</f>
        <v>○</v>
      </c>
      <c r="N17" s="263"/>
      <c r="O17" s="264"/>
      <c r="P17" s="262" t="str">
        <f>IF(V13="","",IF(V13="○","●",IF(V13="●","○",V13)))</f>
        <v>△</v>
      </c>
      <c r="Q17" s="263"/>
      <c r="R17" s="264"/>
      <c r="S17" s="262" t="str">
        <f>IF(V15="","",IF(V15="○","●",IF(V15="●","○",V15)))</f>
        <v>○</v>
      </c>
      <c r="T17" s="263"/>
      <c r="U17" s="264"/>
      <c r="V17" s="262"/>
      <c r="W17" s="263"/>
      <c r="X17" s="263"/>
      <c r="Y17" s="239">
        <f>COUNTIF(D17:X17,"○")</f>
        <v>4</v>
      </c>
      <c r="Z17" s="244">
        <f>COUNTIF(D17:X17,"●")</f>
        <v>0</v>
      </c>
      <c r="AA17" s="250">
        <f>COUNTIF(D17:X17,"△")</f>
        <v>1</v>
      </c>
      <c r="AB17" s="249">
        <f>(Y17*3)+(AA17*1)</f>
        <v>13</v>
      </c>
      <c r="AC17" s="239">
        <f>SUM(D18,G18,J18,M18,P18,S18,V18)</f>
        <v>31</v>
      </c>
      <c r="AD17" s="244">
        <f>SUM(F18,I18,L18,O18,R18,U18,X18)</f>
        <v>5</v>
      </c>
      <c r="AE17" s="272">
        <f>AC17-AD17</f>
        <v>26</v>
      </c>
      <c r="AF17" s="273">
        <f>IF(COUNT(AB17),RANK(AB17,AB$5:AB$18),"")</f>
        <v>1</v>
      </c>
    </row>
    <row r="18" spans="3:32" ht="15" customHeight="1" thickBot="1">
      <c r="C18" s="274"/>
      <c r="D18" s="104">
        <f>IF(X6="","",X6)</f>
      </c>
      <c r="E18" s="27">
        <f>IF(W6="","",W6)</f>
      </c>
      <c r="F18" s="28">
        <f>IF(V6="","",V6)</f>
      </c>
      <c r="G18" s="26">
        <f>IF(X8="","",X8)</f>
        <v>3</v>
      </c>
      <c r="H18" s="27" t="str">
        <f>IF(W8="","",W8)</f>
        <v>－</v>
      </c>
      <c r="I18" s="28">
        <f>IF(V8="","",V8)</f>
        <v>2</v>
      </c>
      <c r="J18" s="26">
        <f>IF(X10="","",X10)</f>
        <v>8</v>
      </c>
      <c r="K18" s="27" t="str">
        <f>IF(W10="","",W10)</f>
        <v>－</v>
      </c>
      <c r="L18" s="28">
        <f>IF(V10="","",V10)</f>
        <v>0</v>
      </c>
      <c r="M18" s="27">
        <f>IF(X12="","",X12)</f>
        <v>7</v>
      </c>
      <c r="N18" s="27" t="str">
        <f>IF(W12="","",W12)</f>
        <v>－</v>
      </c>
      <c r="O18" s="28">
        <f>IF(V12="","",V12)</f>
        <v>0</v>
      </c>
      <c r="P18" s="26">
        <f>IF(X14="","",X14)</f>
        <v>3</v>
      </c>
      <c r="Q18" s="27" t="str">
        <f>IF(W14="","",W14)</f>
        <v>－</v>
      </c>
      <c r="R18" s="28">
        <f>IF(V14="","",V14)</f>
        <v>3</v>
      </c>
      <c r="S18" s="26">
        <f>IF(X16="","",X16)</f>
        <v>10</v>
      </c>
      <c r="T18" s="27" t="str">
        <f>IF(W16="","",W16)</f>
        <v>－</v>
      </c>
      <c r="U18" s="28">
        <f>IF(V16="","",V16)</f>
        <v>0</v>
      </c>
      <c r="V18" s="26"/>
      <c r="W18" s="27"/>
      <c r="X18" s="27"/>
      <c r="Y18" s="277"/>
      <c r="Z18" s="278"/>
      <c r="AA18" s="281"/>
      <c r="AB18" s="276"/>
      <c r="AC18" s="277"/>
      <c r="AD18" s="278"/>
      <c r="AE18" s="279"/>
      <c r="AF18" s="280">
        <f>IF(COUNT(AD18),RANK(AD18,AD$3:AD$11),"")</f>
      </c>
    </row>
    <row r="19" spans="4:6" ht="15" customHeight="1">
      <c r="D19" s="1"/>
      <c r="E19" s="1"/>
      <c r="F19" s="1"/>
    </row>
  </sheetData>
  <sheetProtection/>
  <mergeCells count="122">
    <mergeCell ref="AC17:AC18"/>
    <mergeCell ref="AD17:AD18"/>
    <mergeCell ref="AE17:AE18"/>
    <mergeCell ref="AF17:AF18"/>
    <mergeCell ref="P17:R17"/>
    <mergeCell ref="S17:U17"/>
    <mergeCell ref="V17:X17"/>
    <mergeCell ref="Y17:Y18"/>
    <mergeCell ref="Z17:Z18"/>
    <mergeCell ref="AA17:AA18"/>
    <mergeCell ref="V15:X15"/>
    <mergeCell ref="AD15:AD16"/>
    <mergeCell ref="AE15:AE16"/>
    <mergeCell ref="AF15:AF16"/>
    <mergeCell ref="C17:C18"/>
    <mergeCell ref="D17:F17"/>
    <mergeCell ref="G17:I17"/>
    <mergeCell ref="J17:L17"/>
    <mergeCell ref="AB17:AB18"/>
    <mergeCell ref="M17:O17"/>
    <mergeCell ref="V11:X11"/>
    <mergeCell ref="AD11:AD12"/>
    <mergeCell ref="AE11:AE12"/>
    <mergeCell ref="AF11:AF12"/>
    <mergeCell ref="V13:X13"/>
    <mergeCell ref="AD13:AD14"/>
    <mergeCell ref="AE13:AE14"/>
    <mergeCell ref="AF13:AF14"/>
    <mergeCell ref="AC11:AC12"/>
    <mergeCell ref="Z13:Z14"/>
    <mergeCell ref="AD9:AD10"/>
    <mergeCell ref="AE9:AE10"/>
    <mergeCell ref="AF9:AF10"/>
    <mergeCell ref="Y7:Y8"/>
    <mergeCell ref="AC9:AC10"/>
    <mergeCell ref="AA9:AA10"/>
    <mergeCell ref="S13:U13"/>
    <mergeCell ref="V4:X4"/>
    <mergeCell ref="V5:X5"/>
    <mergeCell ref="AD5:AD6"/>
    <mergeCell ref="AE5:AE6"/>
    <mergeCell ref="AF5:AF6"/>
    <mergeCell ref="AD7:AD8"/>
    <mergeCell ref="AE7:AE8"/>
    <mergeCell ref="AF7:AF8"/>
    <mergeCell ref="V9:X9"/>
    <mergeCell ref="S4:U4"/>
    <mergeCell ref="P4:R4"/>
    <mergeCell ref="D5:F5"/>
    <mergeCell ref="M7:O7"/>
    <mergeCell ref="S7:U7"/>
    <mergeCell ref="D15:F15"/>
    <mergeCell ref="P15:R15"/>
    <mergeCell ref="J13:L13"/>
    <mergeCell ref="M13:O13"/>
    <mergeCell ref="P13:R13"/>
    <mergeCell ref="G11:I11"/>
    <mergeCell ref="C1:AC1"/>
    <mergeCell ref="M11:O11"/>
    <mergeCell ref="G9:I9"/>
    <mergeCell ref="J7:L7"/>
    <mergeCell ref="J9:L9"/>
    <mergeCell ref="J5:L5"/>
    <mergeCell ref="M5:O5"/>
    <mergeCell ref="S11:U11"/>
    <mergeCell ref="M4:O4"/>
    <mergeCell ref="P5:R5"/>
    <mergeCell ref="S5:U5"/>
    <mergeCell ref="P7:R7"/>
    <mergeCell ref="J15:L15"/>
    <mergeCell ref="M15:O15"/>
    <mergeCell ref="S15:U15"/>
    <mergeCell ref="M9:O9"/>
    <mergeCell ref="P9:R9"/>
    <mergeCell ref="S9:U9"/>
    <mergeCell ref="P11:R11"/>
    <mergeCell ref="J4:L4"/>
    <mergeCell ref="D4:F4"/>
    <mergeCell ref="G5:I5"/>
    <mergeCell ref="C11:C12"/>
    <mergeCell ref="Y11:Y12"/>
    <mergeCell ref="Y13:Y14"/>
    <mergeCell ref="J11:L11"/>
    <mergeCell ref="G7:I7"/>
    <mergeCell ref="V7:X7"/>
    <mergeCell ref="C9:C10"/>
    <mergeCell ref="C15:C16"/>
    <mergeCell ref="D13:F13"/>
    <mergeCell ref="G13:I13"/>
    <mergeCell ref="G15:I15"/>
    <mergeCell ref="C13:C14"/>
    <mergeCell ref="C5:C6"/>
    <mergeCell ref="C7:C8"/>
    <mergeCell ref="D7:F7"/>
    <mergeCell ref="D9:F9"/>
    <mergeCell ref="D11:F11"/>
    <mergeCell ref="Z11:Z12"/>
    <mergeCell ref="AA11:AA12"/>
    <mergeCell ref="AB9:AB10"/>
    <mergeCell ref="AA7:AA8"/>
    <mergeCell ref="AB7:AB8"/>
    <mergeCell ref="AB11:AB12"/>
    <mergeCell ref="AC13:AC14"/>
    <mergeCell ref="Y15:Y16"/>
    <mergeCell ref="AB13:AB14"/>
    <mergeCell ref="AC15:AC16"/>
    <mergeCell ref="Z9:Z10"/>
    <mergeCell ref="Y9:Y10"/>
    <mergeCell ref="AB15:AB16"/>
    <mergeCell ref="Z15:Z16"/>
    <mergeCell ref="AA15:AA16"/>
    <mergeCell ref="AA13:AA14"/>
    <mergeCell ref="G4:I4"/>
    <mergeCell ref="W2:AC2"/>
    <mergeCell ref="O2:U2"/>
    <mergeCell ref="AC5:AC6"/>
    <mergeCell ref="AC7:AC8"/>
    <mergeCell ref="Z5:Z6"/>
    <mergeCell ref="Y5:Y6"/>
    <mergeCell ref="Z7:Z8"/>
    <mergeCell ref="AB5:AB6"/>
    <mergeCell ref="AA5:AA6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ignoredErrors>
    <ignoredError sqref="C5:C6 C7:C1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2020-08-28T00:20:32Z</cp:lastPrinted>
  <dcterms:created xsi:type="dcterms:W3CDTF">1997-01-08T22:48:59Z</dcterms:created>
  <dcterms:modified xsi:type="dcterms:W3CDTF">2020-09-27T23:00:58Z</dcterms:modified>
  <cp:category/>
  <cp:version/>
  <cp:contentType/>
  <cp:contentStatus/>
</cp:coreProperties>
</file>