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10" activeTab="0"/>
  </bookViews>
  <sheets>
    <sheet name="星取表（U14）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<sst xmlns="http://schemas.openxmlformats.org/spreadsheetml/2006/main" count="27" uniqueCount="19">
  <si>
    <t>負</t>
  </si>
  <si>
    <t>勝点</t>
  </si>
  <si>
    <t>得点</t>
  </si>
  <si>
    <t>失点</t>
  </si>
  <si>
    <t>得失点差</t>
  </si>
  <si>
    <t>順位</t>
  </si>
  <si>
    <t>　○：勝ち　　●：負け　　△：引き分け</t>
  </si>
  <si>
    <t>勝</t>
  </si>
  <si>
    <t>分</t>
  </si>
  <si>
    <t>緑陽</t>
  </si>
  <si>
    <t>令和元年度　U１４新人リーグ</t>
  </si>
  <si>
    <t>Ａブロック</t>
  </si>
  <si>
    <t>Ｂブロック</t>
  </si>
  <si>
    <t>東明・翔陽</t>
  </si>
  <si>
    <t>鷲別</t>
  </si>
  <si>
    <t>室蘭西・星蘭</t>
  </si>
  <si>
    <t>コンサ２ＮＤ</t>
  </si>
  <si>
    <t>桜蘭２ＮＤ</t>
  </si>
  <si>
    <t>虻田・明日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</si>
</sst>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h:mm;@"/>
    <numFmt numFmtId="181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5" borderId="11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textRotation="255"/>
    </xf>
    <xf numFmtId="0" fontId="0" fillId="0" borderId="16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20" xfId="0" applyFont="1" applyFill="1" applyBorder="1" applyAlignment="1">
      <alignment horizontal="center" vertical="center" textRotation="255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6" fillId="0" borderId="4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15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1257300" y="1524000"/>
          <a:ext cx="308610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15</xdr:col>
      <xdr:colOff>0</xdr:colOff>
      <xdr:row>12</xdr:row>
      <xdr:rowOff>0</xdr:rowOff>
    </xdr:to>
    <xdr:sp>
      <xdr:nvSpPr>
        <xdr:cNvPr id="2" name="Line 1"/>
        <xdr:cNvSpPr>
          <a:spLocks/>
        </xdr:cNvSpPr>
      </xdr:nvSpPr>
      <xdr:spPr>
        <a:xfrm>
          <a:off x="1257300" y="1524000"/>
          <a:ext cx="308610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12</xdr:col>
      <xdr:colOff>0</xdr:colOff>
      <xdr:row>21</xdr:row>
      <xdr:rowOff>0</xdr:rowOff>
    </xdr:to>
    <xdr:sp>
      <xdr:nvSpPr>
        <xdr:cNvPr id="3" name="Line 1"/>
        <xdr:cNvSpPr>
          <a:spLocks/>
        </xdr:cNvSpPr>
      </xdr:nvSpPr>
      <xdr:spPr>
        <a:xfrm>
          <a:off x="1257300" y="4114800"/>
          <a:ext cx="23145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12</xdr:col>
      <xdr:colOff>0</xdr:colOff>
      <xdr:row>21</xdr:row>
      <xdr:rowOff>0</xdr:rowOff>
    </xdr:to>
    <xdr:sp>
      <xdr:nvSpPr>
        <xdr:cNvPr id="4" name="Line 1"/>
        <xdr:cNvSpPr>
          <a:spLocks/>
        </xdr:cNvSpPr>
      </xdr:nvSpPr>
      <xdr:spPr>
        <a:xfrm>
          <a:off x="1257300" y="4114800"/>
          <a:ext cx="23145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C1:AP21"/>
  <sheetViews>
    <sheetView tabSelected="1" zoomScalePageLayoutView="0" workbookViewId="0" topLeftCell="A1">
      <selection activeCell="T18" sqref="T18:T19"/>
    </sheetView>
  </sheetViews>
  <sheetFormatPr defaultColWidth="9.00390625" defaultRowHeight="13.5"/>
  <cols>
    <col min="1" max="1" width="1.75390625" style="0" customWidth="1"/>
    <col min="2" max="2" width="2.00390625" style="0" customWidth="1"/>
    <col min="3" max="3" width="12.75390625" style="0" customWidth="1"/>
    <col min="4" max="15" width="3.375" style="0" customWidth="1"/>
    <col min="16" max="23" width="6.875" style="0" customWidth="1"/>
  </cols>
  <sheetData>
    <row r="1" spans="3:20" ht="33" customHeight="1">
      <c r="C1" s="54" t="s">
        <v>10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3:20" ht="15" customHeight="1">
      <c r="C2" s="1" t="s">
        <v>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5"/>
      <c r="Q2" s="55"/>
      <c r="R2" s="55"/>
      <c r="S2" s="55"/>
      <c r="T2" s="55"/>
    </row>
    <row r="3" spans="3:20" ht="15" customHeight="1" thickBot="1">
      <c r="C3" s="27" t="s">
        <v>11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  <c r="S3" s="2"/>
      <c r="T3" s="2"/>
    </row>
    <row r="4" spans="3:42" ht="57" customHeight="1" thickBot="1">
      <c r="C4" s="13"/>
      <c r="D4" s="32" t="str">
        <f>IF(C5="","",C5)</f>
        <v>緑陽</v>
      </c>
      <c r="E4" s="33"/>
      <c r="F4" s="34"/>
      <c r="G4" s="35" t="str">
        <f>IF(C7="","",C7)</f>
        <v>東明・翔陽</v>
      </c>
      <c r="H4" s="33"/>
      <c r="I4" s="34"/>
      <c r="J4" s="35" t="str">
        <f>IF(C9="","",C9)</f>
        <v>鷲別</v>
      </c>
      <c r="K4" s="33"/>
      <c r="L4" s="34"/>
      <c r="M4" s="35" t="str">
        <f>IF(C11="","",C11)</f>
        <v>室蘭西・星蘭</v>
      </c>
      <c r="N4" s="33"/>
      <c r="O4" s="34"/>
      <c r="P4" s="14" t="s">
        <v>7</v>
      </c>
      <c r="Q4" s="15" t="s">
        <v>0</v>
      </c>
      <c r="R4" s="16" t="s">
        <v>8</v>
      </c>
      <c r="S4" s="17" t="s">
        <v>1</v>
      </c>
      <c r="T4" s="18" t="s">
        <v>2</v>
      </c>
      <c r="U4" s="19" t="s">
        <v>3</v>
      </c>
      <c r="V4" s="20" t="s">
        <v>4</v>
      </c>
      <c r="W4" s="17" t="s">
        <v>5</v>
      </c>
      <c r="Y4" s="24"/>
      <c r="Z4" s="69"/>
      <c r="AA4" s="69"/>
      <c r="AB4" s="69"/>
      <c r="AC4" s="69"/>
      <c r="AD4" s="69"/>
      <c r="AE4" s="69"/>
      <c r="AF4" s="69"/>
      <c r="AG4" s="69"/>
      <c r="AH4" s="69"/>
      <c r="AI4" s="24"/>
      <c r="AJ4" s="24"/>
      <c r="AK4" s="24"/>
      <c r="AL4" s="25"/>
      <c r="AM4" s="25"/>
      <c r="AN4" s="25"/>
      <c r="AO4" s="25"/>
      <c r="AP4" s="25"/>
    </row>
    <row r="5" spans="3:42" ht="15" customHeight="1">
      <c r="C5" s="60" t="s">
        <v>9</v>
      </c>
      <c r="D5" s="65"/>
      <c r="E5" s="63"/>
      <c r="F5" s="64"/>
      <c r="G5" s="62">
        <f>IF(OR(G6="",I6=""),"",IF(G6&gt;I6,"○",IF(G6&lt;I6,"●",IF(G6=I6,"△",""))))</f>
      </c>
      <c r="H5" s="63"/>
      <c r="I5" s="64"/>
      <c r="J5" s="62" t="str">
        <f>IF(OR(J6="",L6=""),"",IF(J6&gt;L6,"○",IF(J6&lt;L6,"●",IF(J6=L6,"△",""))))</f>
        <v>○</v>
      </c>
      <c r="K5" s="63"/>
      <c r="L5" s="64"/>
      <c r="M5" s="62">
        <f>IF(OR(M6="",O6=""),"",IF(M6&gt;O6,"○",IF(M6&lt;O6,"●",IF(M6=O6,"△",""))))</f>
      </c>
      <c r="N5" s="63"/>
      <c r="O5" s="64"/>
      <c r="P5" s="48">
        <f>COUNTIF(D5:O5,"○")</f>
        <v>1</v>
      </c>
      <c r="Q5" s="52">
        <f>COUNTIF(D5:O5,"●")</f>
        <v>0</v>
      </c>
      <c r="R5" s="49">
        <f>COUNTIF(D5:O5,"△")</f>
        <v>0</v>
      </c>
      <c r="S5" s="50">
        <f>(P5*3)+(R5*1)</f>
        <v>3</v>
      </c>
      <c r="T5" s="48">
        <f>SUM(D6,G6,J6,M6,)</f>
        <v>5</v>
      </c>
      <c r="U5" s="52">
        <f>SUM(F6,I6,L6,O6,)</f>
        <v>0</v>
      </c>
      <c r="V5" s="46">
        <f>T5-U5</f>
        <v>5</v>
      </c>
      <c r="W5" s="47">
        <f>IF(COUNT(S5),RANK(S5,S$5:S$12),"")</f>
        <v>1</v>
      </c>
      <c r="Y5" s="67"/>
      <c r="Z5" s="68"/>
      <c r="AA5" s="68"/>
      <c r="AB5" s="68"/>
      <c r="AC5" s="68"/>
      <c r="AD5" s="68"/>
      <c r="AE5" s="68"/>
      <c r="AF5" s="68"/>
      <c r="AG5" s="68"/>
      <c r="AH5" s="68"/>
      <c r="AI5" s="70"/>
      <c r="AJ5" s="70"/>
      <c r="AK5" s="70"/>
      <c r="AL5" s="70"/>
      <c r="AM5" s="70"/>
      <c r="AN5" s="70"/>
      <c r="AO5" s="71"/>
      <c r="AP5" s="68"/>
    </row>
    <row r="6" spans="3:42" ht="15" customHeight="1">
      <c r="C6" s="61"/>
      <c r="D6" s="21"/>
      <c r="E6" s="4"/>
      <c r="F6" s="5"/>
      <c r="G6" s="6"/>
      <c r="H6" s="4">
        <f>IF(OR(G6="",I6=""),"","－")</f>
      </c>
      <c r="I6" s="7"/>
      <c r="J6" s="8">
        <v>5</v>
      </c>
      <c r="K6" s="4" t="str">
        <f>IF(OR(J6="",L6=""),"","－")</f>
        <v>－</v>
      </c>
      <c r="L6" s="7">
        <v>0</v>
      </c>
      <c r="M6" s="6"/>
      <c r="N6" s="4">
        <f>IF(OR(M6="",O6=""),"","－")</f>
      </c>
      <c r="O6" s="7"/>
      <c r="P6" s="37"/>
      <c r="Q6" s="39"/>
      <c r="R6" s="41"/>
      <c r="S6" s="43"/>
      <c r="T6" s="51"/>
      <c r="U6" s="53"/>
      <c r="V6" s="29"/>
      <c r="W6" s="31">
        <f>IF(COUNT(U6),RANK(U6,U$3:U$12),"")</f>
      </c>
      <c r="Y6" s="67"/>
      <c r="Z6" s="10"/>
      <c r="AA6" s="10"/>
      <c r="AB6" s="10"/>
      <c r="AC6" s="26"/>
      <c r="AD6" s="10"/>
      <c r="AE6" s="26"/>
      <c r="AF6" s="26"/>
      <c r="AG6" s="10"/>
      <c r="AH6" s="26"/>
      <c r="AI6" s="70"/>
      <c r="AJ6" s="70"/>
      <c r="AK6" s="70"/>
      <c r="AL6" s="70"/>
      <c r="AM6" s="70"/>
      <c r="AN6" s="70"/>
      <c r="AO6" s="71"/>
      <c r="AP6" s="68"/>
    </row>
    <row r="7" spans="3:42" ht="15" customHeight="1">
      <c r="C7" s="66" t="s">
        <v>13</v>
      </c>
      <c r="D7" s="56">
        <f>IF(G5="","",IF(G5="○","●",IF(G5="●","○",G5)))</f>
      </c>
      <c r="E7" s="57"/>
      <c r="F7" s="58"/>
      <c r="G7" s="59"/>
      <c r="H7" s="57"/>
      <c r="I7" s="58"/>
      <c r="J7" s="59">
        <f>IF(OR(J8="",L8=""),"",IF(J8&gt;L8,"○",IF(J8&lt;L8,"●",IF(J8=L8,"△",""))))</f>
      </c>
      <c r="K7" s="57"/>
      <c r="L7" s="58"/>
      <c r="M7" s="59">
        <f>IF(OR(M8="",O8=""),"",IF(M8&gt;O8,"○",IF(M8&lt;O8,"●",IF(M8=O8,"△",""))))</f>
      </c>
      <c r="N7" s="57"/>
      <c r="O7" s="58"/>
      <c r="P7" s="36">
        <f>COUNTIF(D7:O7,"○")</f>
        <v>0</v>
      </c>
      <c r="Q7" s="38">
        <f>COUNTIF(D7:O7,"●")</f>
        <v>0</v>
      </c>
      <c r="R7" s="40">
        <f>COUNTIF(D7:O7,"△")</f>
        <v>0</v>
      </c>
      <c r="S7" s="42">
        <f>(P7*3)+(R7*1)</f>
        <v>0</v>
      </c>
      <c r="T7" s="44">
        <f>SUM(D8,G8,J8,M8,)</f>
        <v>0</v>
      </c>
      <c r="U7" s="45">
        <f>SUM(F8,I8,L8,O8,)</f>
        <v>0</v>
      </c>
      <c r="V7" s="28">
        <f>T7-U7</f>
        <v>0</v>
      </c>
      <c r="W7" s="30">
        <f>IF(COUNT(S7),RANK(S7,S$5:S$12),"")</f>
        <v>2</v>
      </c>
      <c r="Y7" s="67"/>
      <c r="Z7" s="68"/>
      <c r="AA7" s="68"/>
      <c r="AB7" s="68"/>
      <c r="AC7" s="68"/>
      <c r="AD7" s="68"/>
      <c r="AE7" s="68"/>
      <c r="AF7" s="68"/>
      <c r="AG7" s="68"/>
      <c r="AH7" s="68"/>
      <c r="AI7" s="70"/>
      <c r="AJ7" s="70"/>
      <c r="AK7" s="70"/>
      <c r="AL7" s="70"/>
      <c r="AM7" s="70"/>
      <c r="AN7" s="70"/>
      <c r="AO7" s="71"/>
      <c r="AP7" s="68"/>
    </row>
    <row r="8" spans="3:42" ht="15" customHeight="1">
      <c r="C8" s="61"/>
      <c r="D8" s="22">
        <f>IF(I6="","",I6)</f>
      </c>
      <c r="E8" s="10">
        <f>IF(H6="","",H6)</f>
      </c>
      <c r="F8" s="11">
        <f>IF(G6="","",G6)</f>
      </c>
      <c r="G8" s="9"/>
      <c r="H8" s="10"/>
      <c r="I8" s="11"/>
      <c r="J8" s="6"/>
      <c r="K8" s="4">
        <f>IF(OR(J8="",L8=""),"","－")</f>
      </c>
      <c r="L8" s="12"/>
      <c r="M8" s="6"/>
      <c r="N8" s="4">
        <f>IF(OR(M8="",O8=""),"","－")</f>
      </c>
      <c r="O8" s="7"/>
      <c r="P8" s="37"/>
      <c r="Q8" s="39"/>
      <c r="R8" s="41"/>
      <c r="S8" s="43"/>
      <c r="T8" s="44"/>
      <c r="U8" s="45"/>
      <c r="V8" s="29"/>
      <c r="W8" s="31">
        <f>IF(COUNT(U8),RANK(U8,U$3:U$12),"")</f>
      </c>
      <c r="Y8" s="67"/>
      <c r="Z8" s="10"/>
      <c r="AA8" s="10"/>
      <c r="AB8" s="10"/>
      <c r="AC8" s="10"/>
      <c r="AD8" s="10"/>
      <c r="AE8" s="10"/>
      <c r="AF8" s="26"/>
      <c r="AG8" s="10"/>
      <c r="AH8" s="26"/>
      <c r="AI8" s="70"/>
      <c r="AJ8" s="70"/>
      <c r="AK8" s="70"/>
      <c r="AL8" s="70"/>
      <c r="AM8" s="70"/>
      <c r="AN8" s="70"/>
      <c r="AO8" s="71"/>
      <c r="AP8" s="68"/>
    </row>
    <row r="9" spans="3:42" ht="15" customHeight="1">
      <c r="C9" s="66" t="s">
        <v>14</v>
      </c>
      <c r="D9" s="56" t="str">
        <f>IF(J5="","",IF(J5="○","●",IF(J5="●","○",J5)))</f>
        <v>●</v>
      </c>
      <c r="E9" s="57"/>
      <c r="F9" s="58"/>
      <c r="G9" s="59">
        <f>IF(J7="","",IF(J7="○","●",IF(J7="●","○",J7)))</f>
      </c>
      <c r="H9" s="57"/>
      <c r="I9" s="58"/>
      <c r="J9" s="59"/>
      <c r="K9" s="57"/>
      <c r="L9" s="58"/>
      <c r="M9" s="59">
        <f>IF(OR(M10="",O10=""),"",IF(M10&gt;O10,"○",IF(M10&lt;O10,"●",IF(M10=O10,"△",""))))</f>
      </c>
      <c r="N9" s="57"/>
      <c r="O9" s="58"/>
      <c r="P9" s="36">
        <f>COUNTIF(D9:O9,"○")</f>
        <v>0</v>
      </c>
      <c r="Q9" s="38">
        <f>COUNTIF(D9:O9,"●")</f>
        <v>1</v>
      </c>
      <c r="R9" s="40">
        <f>COUNTIF(D9:O9,"△")</f>
        <v>0</v>
      </c>
      <c r="S9" s="42">
        <f>(P9*3)+(R9*1)</f>
        <v>0</v>
      </c>
      <c r="T9" s="44">
        <f>SUM(D10,G10,J10,M10,)</f>
        <v>0</v>
      </c>
      <c r="U9" s="45">
        <f>SUM(F10,I10,L10,O10,)</f>
        <v>5</v>
      </c>
      <c r="V9" s="28">
        <f>T9-U9</f>
        <v>-5</v>
      </c>
      <c r="W9" s="30">
        <f>IF(COUNT(S9),RANK(S9,S$5:S$12),"")</f>
        <v>2</v>
      </c>
      <c r="Y9" s="67"/>
      <c r="Z9" s="68"/>
      <c r="AA9" s="68"/>
      <c r="AB9" s="68"/>
      <c r="AC9" s="68"/>
      <c r="AD9" s="68"/>
      <c r="AE9" s="68"/>
      <c r="AF9" s="68"/>
      <c r="AG9" s="68"/>
      <c r="AH9" s="68"/>
      <c r="AI9" s="70"/>
      <c r="AJ9" s="70"/>
      <c r="AK9" s="70"/>
      <c r="AL9" s="70"/>
      <c r="AM9" s="70"/>
      <c r="AN9" s="70"/>
      <c r="AO9" s="71"/>
      <c r="AP9" s="68"/>
    </row>
    <row r="10" spans="3:42" ht="15" customHeight="1">
      <c r="C10" s="61"/>
      <c r="D10" s="22">
        <f>IF(L6="","",L6)</f>
        <v>0</v>
      </c>
      <c r="E10" s="10" t="str">
        <f>IF(K6="","",K6)</f>
        <v>－</v>
      </c>
      <c r="F10" s="11">
        <f>IF(J6="","",J6)</f>
        <v>5</v>
      </c>
      <c r="G10" s="9">
        <f>IF(L8="","",L8)</f>
      </c>
      <c r="H10" s="10">
        <f>IF(K8="","",K8)</f>
      </c>
      <c r="I10" s="11">
        <f>IF(J8="","",J8)</f>
      </c>
      <c r="J10" s="10"/>
      <c r="K10" s="10"/>
      <c r="L10" s="10"/>
      <c r="M10" s="6"/>
      <c r="N10" s="4">
        <f>IF(OR(M10="",O10=""),"","－")</f>
      </c>
      <c r="O10" s="7"/>
      <c r="P10" s="37"/>
      <c r="Q10" s="39"/>
      <c r="R10" s="41"/>
      <c r="S10" s="43"/>
      <c r="T10" s="44"/>
      <c r="U10" s="45"/>
      <c r="V10" s="29"/>
      <c r="W10" s="31">
        <f>IF(COUNT(U10),RANK(U10,U$3:U$12),"")</f>
      </c>
      <c r="Y10" s="67"/>
      <c r="Z10" s="10"/>
      <c r="AA10" s="10"/>
      <c r="AB10" s="10"/>
      <c r="AC10" s="10"/>
      <c r="AD10" s="10"/>
      <c r="AE10" s="10"/>
      <c r="AF10" s="10"/>
      <c r="AG10" s="10"/>
      <c r="AH10" s="10"/>
      <c r="AI10" s="70"/>
      <c r="AJ10" s="70"/>
      <c r="AK10" s="70"/>
      <c r="AL10" s="70"/>
      <c r="AM10" s="70"/>
      <c r="AN10" s="70"/>
      <c r="AO10" s="71"/>
      <c r="AP10" s="68"/>
    </row>
    <row r="11" spans="3:42" ht="15" customHeight="1">
      <c r="C11" s="66" t="s">
        <v>15</v>
      </c>
      <c r="D11" s="56">
        <f>IF(M5="","",IF(M5="○","●",IF(M5="●","○",M5)))</f>
      </c>
      <c r="E11" s="57"/>
      <c r="F11" s="58"/>
      <c r="G11" s="59">
        <f>IF(M7="","",IF(M7="○","●",IF(M7="●","○",M7)))</f>
      </c>
      <c r="H11" s="57"/>
      <c r="I11" s="58"/>
      <c r="J11" s="59">
        <f>IF(M9="","",IF(M9="○","●",IF(M9="●","○",M9)))</f>
      </c>
      <c r="K11" s="57"/>
      <c r="L11" s="58"/>
      <c r="M11" s="59"/>
      <c r="N11" s="57"/>
      <c r="O11" s="58"/>
      <c r="P11" s="36">
        <f>COUNTIF(D11:O11,"○")</f>
        <v>0</v>
      </c>
      <c r="Q11" s="38">
        <f>COUNTIF(D11:O11,"●")</f>
        <v>0</v>
      </c>
      <c r="R11" s="40">
        <f>COUNTIF(D11:O11,"△")</f>
        <v>0</v>
      </c>
      <c r="S11" s="42">
        <f>(P11*3)+(R11*1)</f>
        <v>0</v>
      </c>
      <c r="T11" s="44">
        <f>SUM(D12,G12,J12,M12,)</f>
        <v>0</v>
      </c>
      <c r="U11" s="38">
        <f>SUM(F12,I12,L12,O12,)</f>
        <v>0</v>
      </c>
      <c r="V11" s="28">
        <f>T11-U11</f>
        <v>0</v>
      </c>
      <c r="W11" s="30">
        <f>IF(COUNT(S11),RANK(S11,S$5:S$12),"")</f>
        <v>2</v>
      </c>
      <c r="Y11" s="67"/>
      <c r="Z11" s="68"/>
      <c r="AA11" s="68"/>
      <c r="AB11" s="68"/>
      <c r="AC11" s="68"/>
      <c r="AD11" s="68"/>
      <c r="AE11" s="68"/>
      <c r="AF11" s="68"/>
      <c r="AG11" s="68"/>
      <c r="AH11" s="68"/>
      <c r="AI11" s="70"/>
      <c r="AJ11" s="70"/>
      <c r="AK11" s="70"/>
      <c r="AL11" s="70"/>
      <c r="AM11" s="70"/>
      <c r="AN11" s="70"/>
      <c r="AO11" s="71"/>
      <c r="AP11" s="68"/>
    </row>
    <row r="12" spans="3:42" ht="15" customHeight="1">
      <c r="C12" s="61"/>
      <c r="D12" s="21">
        <f>IF(O6="","",O6)</f>
      </c>
      <c r="E12" s="4">
        <f>IF(N6="","",N6)</f>
      </c>
      <c r="F12" s="5">
        <f>IF(M6="","",M6)</f>
      </c>
      <c r="G12" s="3">
        <f>IF(O8="","",O8)</f>
      </c>
      <c r="H12" s="4">
        <f>IF(N8="","",N8)</f>
      </c>
      <c r="I12" s="5">
        <f>IF(M8="","",M8)</f>
      </c>
      <c r="J12" s="3">
        <f>IF(O10="","",O10)</f>
      </c>
      <c r="K12" s="4">
        <f>IF(N10="","",N10)</f>
      </c>
      <c r="L12" s="5">
        <f>IF(M10="","",M10)</f>
      </c>
      <c r="M12" s="3"/>
      <c r="N12" s="4"/>
      <c r="O12" s="5"/>
      <c r="P12" s="37"/>
      <c r="Q12" s="39"/>
      <c r="R12" s="41"/>
      <c r="S12" s="43"/>
      <c r="T12" s="44"/>
      <c r="U12" s="39"/>
      <c r="V12" s="29"/>
      <c r="W12" s="31">
        <f>IF(COUNT(U12),RANK(U12,U$3:U$12),"")</f>
      </c>
      <c r="Y12" s="67"/>
      <c r="Z12" s="10"/>
      <c r="AA12" s="10"/>
      <c r="AB12" s="10"/>
      <c r="AC12" s="10"/>
      <c r="AD12" s="10"/>
      <c r="AE12" s="10"/>
      <c r="AF12" s="10"/>
      <c r="AG12" s="10"/>
      <c r="AH12" s="10"/>
      <c r="AI12" s="70"/>
      <c r="AJ12" s="70"/>
      <c r="AK12" s="70"/>
      <c r="AL12" s="70"/>
      <c r="AM12" s="70"/>
      <c r="AN12" s="70"/>
      <c r="AO12" s="71"/>
      <c r="AP12" s="68"/>
    </row>
    <row r="14" ht="14.25" thickBot="1">
      <c r="C14" t="s">
        <v>12</v>
      </c>
    </row>
    <row r="15" spans="3:20" ht="56.25" thickBot="1">
      <c r="C15" s="13"/>
      <c r="D15" s="32" t="str">
        <f>IF(C16="","",C16)</f>
        <v>コンサ２ＮＤ</v>
      </c>
      <c r="E15" s="33"/>
      <c r="F15" s="34"/>
      <c r="G15" s="35" t="str">
        <f>IF(C18="","",C18)</f>
        <v>桜蘭２ＮＤ</v>
      </c>
      <c r="H15" s="33"/>
      <c r="I15" s="34"/>
      <c r="J15" s="35" t="str">
        <f>IF(C20="","",C20)</f>
        <v>虻田・明日</v>
      </c>
      <c r="K15" s="33"/>
      <c r="L15" s="34"/>
      <c r="M15" s="14" t="s">
        <v>7</v>
      </c>
      <c r="N15" s="15" t="s">
        <v>0</v>
      </c>
      <c r="O15" s="16" t="s">
        <v>8</v>
      </c>
      <c r="P15" s="17" t="s">
        <v>1</v>
      </c>
      <c r="Q15" s="18" t="s">
        <v>2</v>
      </c>
      <c r="R15" s="19" t="s">
        <v>3</v>
      </c>
      <c r="S15" s="20" t="s">
        <v>4</v>
      </c>
      <c r="T15" s="17" t="s">
        <v>5</v>
      </c>
    </row>
    <row r="16" spans="3:20" ht="13.5">
      <c r="C16" s="60" t="s">
        <v>16</v>
      </c>
      <c r="D16" s="65"/>
      <c r="E16" s="63"/>
      <c r="F16" s="64"/>
      <c r="G16" s="62" t="str">
        <f>IF(OR(G17="",I17=""),"",IF(G17&gt;I17,"○",IF(G17&lt;I17,"●",IF(G17=I17,"△",""))))</f>
        <v>○</v>
      </c>
      <c r="H16" s="63"/>
      <c r="I16" s="64"/>
      <c r="J16" s="62">
        <f>IF(OR(J17="",L17=""),"",IF(J17&gt;L17,"○",IF(J17&lt;L17,"●",IF(J17=L17,"△",""))))</f>
      </c>
      <c r="K16" s="63"/>
      <c r="L16" s="64"/>
      <c r="M16" s="48">
        <f>COUNTIF(D16:L16,"○")</f>
        <v>1</v>
      </c>
      <c r="N16" s="52">
        <f>COUNTIF(D16:L16,"●")</f>
        <v>0</v>
      </c>
      <c r="O16" s="49">
        <f>COUNTIF(D16:L16,"△")</f>
        <v>0</v>
      </c>
      <c r="P16" s="50">
        <f>(M16*3)+(O16*1)</f>
        <v>3</v>
      </c>
      <c r="Q16" s="48">
        <f>SUM(D17,G17,J17,)</f>
        <v>7</v>
      </c>
      <c r="R16" s="52">
        <f>SUM(F17,I17,L17,)</f>
        <v>0</v>
      </c>
      <c r="S16" s="46">
        <f>Q16-R16</f>
        <v>7</v>
      </c>
      <c r="T16" s="47">
        <v>1</v>
      </c>
    </row>
    <row r="17" spans="3:20" ht="13.5">
      <c r="C17" s="61"/>
      <c r="D17" s="21"/>
      <c r="E17" s="4"/>
      <c r="F17" s="5"/>
      <c r="G17" s="6">
        <v>7</v>
      </c>
      <c r="H17" s="4" t="str">
        <f>IF(OR(G17="",I17=""),"","－")</f>
        <v>－</v>
      </c>
      <c r="I17" s="7">
        <v>0</v>
      </c>
      <c r="J17" s="8"/>
      <c r="K17" s="4">
        <f>IF(OR(J17="",L17=""),"","－")</f>
      </c>
      <c r="L17" s="7"/>
      <c r="M17" s="37"/>
      <c r="N17" s="39"/>
      <c r="O17" s="41"/>
      <c r="P17" s="43"/>
      <c r="Q17" s="51"/>
      <c r="R17" s="53"/>
      <c r="S17" s="29"/>
      <c r="T17" s="31">
        <f>IF(COUNT(R17),RANK(R17,R$3:R$12),"")</f>
      </c>
    </row>
    <row r="18" spans="3:20" ht="13.5">
      <c r="C18" s="66" t="s">
        <v>17</v>
      </c>
      <c r="D18" s="56" t="str">
        <f>IF(G16="","",IF(G16="○","●",IF(G16="●","○",G16)))</f>
        <v>●</v>
      </c>
      <c r="E18" s="57"/>
      <c r="F18" s="58"/>
      <c r="G18" s="59"/>
      <c r="H18" s="57"/>
      <c r="I18" s="58"/>
      <c r="J18" s="59">
        <f>IF(OR(J19="",L19=""),"",IF(J19&gt;L19,"○",IF(J19&lt;L19,"●",IF(J19=L19,"△",""))))</f>
      </c>
      <c r="K18" s="57"/>
      <c r="L18" s="58"/>
      <c r="M18" s="36">
        <f>COUNTIF(D18:L18,"○")</f>
        <v>0</v>
      </c>
      <c r="N18" s="38">
        <f>COUNTIF(D18:L18,"●")</f>
        <v>1</v>
      </c>
      <c r="O18" s="40">
        <f>COUNTIF(D18:L18,"△")</f>
        <v>0</v>
      </c>
      <c r="P18" s="42">
        <f>(M18*3)+(O18*1)</f>
        <v>0</v>
      </c>
      <c r="Q18" s="44">
        <f>SUM(D19,G19,J19,)</f>
        <v>0</v>
      </c>
      <c r="R18" s="45">
        <f>SUM(F19,I19,L19,)</f>
        <v>7</v>
      </c>
      <c r="S18" s="28">
        <f>Q18-R18</f>
        <v>-7</v>
      </c>
      <c r="T18" s="30">
        <f>IF(COUNT(P18),RANK(P18,P$5:P$12),"")</f>
        <v>2</v>
      </c>
    </row>
    <row r="19" spans="3:20" ht="13.5">
      <c r="C19" s="61"/>
      <c r="D19" s="22">
        <f>IF(I17="","",I17)</f>
        <v>0</v>
      </c>
      <c r="E19" s="10" t="str">
        <f>IF(H17="","",H17)</f>
        <v>－</v>
      </c>
      <c r="F19" s="11">
        <f>IF(G17="","",G17)</f>
        <v>7</v>
      </c>
      <c r="G19" s="9"/>
      <c r="H19" s="10"/>
      <c r="I19" s="11"/>
      <c r="J19" s="6"/>
      <c r="K19" s="4">
        <f>IF(OR(J19="",L19=""),"","－")</f>
      </c>
      <c r="L19" s="12"/>
      <c r="M19" s="37"/>
      <c r="N19" s="39"/>
      <c r="O19" s="41"/>
      <c r="P19" s="43"/>
      <c r="Q19" s="44"/>
      <c r="R19" s="45"/>
      <c r="S19" s="29"/>
      <c r="T19" s="31">
        <f>IF(COUNT(R19),RANK(R19,R$3:R$12),"")</f>
      </c>
    </row>
    <row r="20" spans="3:20" ht="13.5">
      <c r="C20" s="66" t="s">
        <v>18</v>
      </c>
      <c r="D20" s="56">
        <f>IF(J16="","",IF(J16="○","●",IF(J16="●","○",J16)))</f>
      </c>
      <c r="E20" s="57"/>
      <c r="F20" s="58"/>
      <c r="G20" s="59">
        <f>IF(J18="","",IF(J18="○","●",IF(J18="●","○",J18)))</f>
      </c>
      <c r="H20" s="57"/>
      <c r="I20" s="58"/>
      <c r="J20" s="59"/>
      <c r="K20" s="57"/>
      <c r="L20" s="58"/>
      <c r="M20" s="36">
        <f>COUNTIF(D20:L20,"○")</f>
        <v>0</v>
      </c>
      <c r="N20" s="38">
        <f>COUNTIF(D20:L20,"●")</f>
        <v>0</v>
      </c>
      <c r="O20" s="40">
        <f>COUNTIF(D20:L20,"△")</f>
        <v>0</v>
      </c>
      <c r="P20" s="42">
        <f>(M20*3)+(O20*1)</f>
        <v>0</v>
      </c>
      <c r="Q20" s="44">
        <f>SUM(D21,G21,J21,)</f>
        <v>0</v>
      </c>
      <c r="R20" s="45">
        <f>SUM(F21,I21,L21,)</f>
        <v>0</v>
      </c>
      <c r="S20" s="28">
        <f>Q20-R20</f>
        <v>0</v>
      </c>
      <c r="T20" s="30">
        <f>IF(COUNT(P20),RANK(P20,P$5:P$12),"")</f>
        <v>2</v>
      </c>
    </row>
    <row r="21" spans="3:20" ht="13.5">
      <c r="C21" s="61"/>
      <c r="D21" s="21">
        <f>IF(L17="","",L17)</f>
      </c>
      <c r="E21" s="4">
        <f>IF(K17="","",K17)</f>
      </c>
      <c r="F21" s="5">
        <f>IF(J17="","",J17)</f>
      </c>
      <c r="G21" s="3">
        <f>IF(L19="","",L19)</f>
      </c>
      <c r="H21" s="4">
        <f>IF(K19="","",K19)</f>
      </c>
      <c r="I21" s="5">
        <f>IF(J19="","",J19)</f>
      </c>
      <c r="J21" s="4"/>
      <c r="K21" s="4"/>
      <c r="L21" s="23"/>
      <c r="M21" s="37"/>
      <c r="N21" s="39"/>
      <c r="O21" s="41"/>
      <c r="P21" s="43"/>
      <c r="Q21" s="44"/>
      <c r="R21" s="45"/>
      <c r="S21" s="29"/>
      <c r="T21" s="31">
        <f>IF(COUNT(R21),RANK(R21,R$3:R$12),"")</f>
      </c>
    </row>
  </sheetData>
  <sheetProtection/>
  <mergeCells count="148">
    <mergeCell ref="AP11:AP12"/>
    <mergeCell ref="M16:M17"/>
    <mergeCell ref="N16:N17"/>
    <mergeCell ref="O16:O17"/>
    <mergeCell ref="Q16:Q17"/>
    <mergeCell ref="R16:R17"/>
    <mergeCell ref="AK11:AK12"/>
    <mergeCell ref="AI9:AI10"/>
    <mergeCell ref="AL11:AL12"/>
    <mergeCell ref="AM11:AM12"/>
    <mergeCell ref="AN11:AN12"/>
    <mergeCell ref="AO11:AO12"/>
    <mergeCell ref="Y11:Y12"/>
    <mergeCell ref="Z11:AB11"/>
    <mergeCell ref="AC11:AE11"/>
    <mergeCell ref="AF11:AH11"/>
    <mergeCell ref="AI11:AI12"/>
    <mergeCell ref="AJ11:AJ12"/>
    <mergeCell ref="AN9:AN10"/>
    <mergeCell ref="AL7:AL8"/>
    <mergeCell ref="AM7:AM8"/>
    <mergeCell ref="AN7:AN8"/>
    <mergeCell ref="AO9:AO10"/>
    <mergeCell ref="AP9:AP10"/>
    <mergeCell ref="AO7:AO8"/>
    <mergeCell ref="AP7:AP8"/>
    <mergeCell ref="Y9:Y10"/>
    <mergeCell ref="Z9:AB9"/>
    <mergeCell ref="AC9:AE9"/>
    <mergeCell ref="AF9:AH9"/>
    <mergeCell ref="AJ9:AJ10"/>
    <mergeCell ref="AK9:AK10"/>
    <mergeCell ref="AL9:AL10"/>
    <mergeCell ref="AM9:AM10"/>
    <mergeCell ref="AO5:AO6"/>
    <mergeCell ref="AP5:AP6"/>
    <mergeCell ref="Y7:Y8"/>
    <mergeCell ref="Z7:AB7"/>
    <mergeCell ref="AC7:AE7"/>
    <mergeCell ref="AF7:AH7"/>
    <mergeCell ref="AI7:AI8"/>
    <mergeCell ref="AJ7:AJ8"/>
    <mergeCell ref="AK7:AK8"/>
    <mergeCell ref="AI5:AI6"/>
    <mergeCell ref="AJ5:AJ6"/>
    <mergeCell ref="AK5:AK6"/>
    <mergeCell ref="AL5:AL6"/>
    <mergeCell ref="AM5:AM6"/>
    <mergeCell ref="AN5:AN6"/>
    <mergeCell ref="AF4:AH4"/>
    <mergeCell ref="Y5:Y6"/>
    <mergeCell ref="Z5:AB5"/>
    <mergeCell ref="AC5:AE5"/>
    <mergeCell ref="AF5:AH5"/>
    <mergeCell ref="Z4:AB4"/>
    <mergeCell ref="AC4:AE4"/>
    <mergeCell ref="C20:C21"/>
    <mergeCell ref="D20:F20"/>
    <mergeCell ref="G20:I20"/>
    <mergeCell ref="J20:L20"/>
    <mergeCell ref="P20:P21"/>
    <mergeCell ref="M20:M21"/>
    <mergeCell ref="N20:N21"/>
    <mergeCell ref="O20:O21"/>
    <mergeCell ref="Q18:Q19"/>
    <mergeCell ref="R18:R19"/>
    <mergeCell ref="S18:S19"/>
    <mergeCell ref="T18:T19"/>
    <mergeCell ref="Q20:Q21"/>
    <mergeCell ref="R20:R21"/>
    <mergeCell ref="S20:S21"/>
    <mergeCell ref="T20:T21"/>
    <mergeCell ref="C18:C19"/>
    <mergeCell ref="D18:F18"/>
    <mergeCell ref="G18:I18"/>
    <mergeCell ref="J18:L18"/>
    <mergeCell ref="P18:P19"/>
    <mergeCell ref="M18:M19"/>
    <mergeCell ref="N18:N19"/>
    <mergeCell ref="O18:O19"/>
    <mergeCell ref="T16:T17"/>
    <mergeCell ref="C16:C17"/>
    <mergeCell ref="D16:F16"/>
    <mergeCell ref="G16:I16"/>
    <mergeCell ref="J16:L16"/>
    <mergeCell ref="P16:P17"/>
    <mergeCell ref="C11:C12"/>
    <mergeCell ref="G9:I9"/>
    <mergeCell ref="G11:I11"/>
    <mergeCell ref="D11:F11"/>
    <mergeCell ref="C9:C10"/>
    <mergeCell ref="S16:S17"/>
    <mergeCell ref="J7:L7"/>
    <mergeCell ref="C7:C8"/>
    <mergeCell ref="M7:O7"/>
    <mergeCell ref="G4:I4"/>
    <mergeCell ref="G5:I5"/>
    <mergeCell ref="J11:L11"/>
    <mergeCell ref="G7:I7"/>
    <mergeCell ref="M9:O9"/>
    <mergeCell ref="M11:O11"/>
    <mergeCell ref="M5:O5"/>
    <mergeCell ref="D9:F9"/>
    <mergeCell ref="J9:L9"/>
    <mergeCell ref="C5:C6"/>
    <mergeCell ref="M4:O4"/>
    <mergeCell ref="Q5:Q6"/>
    <mergeCell ref="D7:F7"/>
    <mergeCell ref="J4:L4"/>
    <mergeCell ref="D4:F4"/>
    <mergeCell ref="J5:L5"/>
    <mergeCell ref="D5:F5"/>
    <mergeCell ref="R5:R6"/>
    <mergeCell ref="S5:S6"/>
    <mergeCell ref="T5:T6"/>
    <mergeCell ref="U5:U6"/>
    <mergeCell ref="C1:T1"/>
    <mergeCell ref="P2:T2"/>
    <mergeCell ref="V5:V6"/>
    <mergeCell ref="W5:W6"/>
    <mergeCell ref="P7:P8"/>
    <mergeCell ref="Q7:Q8"/>
    <mergeCell ref="R7:R8"/>
    <mergeCell ref="S7:S8"/>
    <mergeCell ref="T7:T8"/>
    <mergeCell ref="P5:P6"/>
    <mergeCell ref="U7:U8"/>
    <mergeCell ref="V7:V8"/>
    <mergeCell ref="U11:U12"/>
    <mergeCell ref="W7:W8"/>
    <mergeCell ref="P9:P10"/>
    <mergeCell ref="Q9:Q10"/>
    <mergeCell ref="R9:R10"/>
    <mergeCell ref="S9:S10"/>
    <mergeCell ref="T9:T10"/>
    <mergeCell ref="U9:U10"/>
    <mergeCell ref="V9:V10"/>
    <mergeCell ref="W9:W10"/>
    <mergeCell ref="V11:V12"/>
    <mergeCell ref="W11:W12"/>
    <mergeCell ref="D15:F15"/>
    <mergeCell ref="G15:I15"/>
    <mergeCell ref="J15:L15"/>
    <mergeCell ref="P11:P12"/>
    <mergeCell ref="Q11:Q12"/>
    <mergeCell ref="R11:R12"/>
    <mergeCell ref="S11:S12"/>
    <mergeCell ref="T11:T12"/>
  </mergeCells>
  <printOptions horizontalCentered="1"/>
  <pageMargins left="0.3937007874015748" right="0.3937007874015748" top="0.7874015748031497" bottom="0.7874015748031497" header="0" footer="0"/>
  <pageSetup horizontalDpi="240" verticalDpi="24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3" sqref="M1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araki</dc:creator>
  <cp:keywords/>
  <dc:description/>
  <cp:lastModifiedBy>R0216225</cp:lastModifiedBy>
  <cp:lastPrinted>2018-07-02T22:49:29Z</cp:lastPrinted>
  <dcterms:created xsi:type="dcterms:W3CDTF">1997-01-08T22:48:59Z</dcterms:created>
  <dcterms:modified xsi:type="dcterms:W3CDTF">2019-08-26T06:33:43Z</dcterms:modified>
  <cp:category/>
  <cp:version/>
  <cp:contentType/>
  <cp:contentStatus/>
</cp:coreProperties>
</file>