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50" windowWidth="24240" windowHeight="12495" activeTab="1"/>
  </bookViews>
  <sheets>
    <sheet name="タイムテーブル" sheetId="11" r:id="rId1"/>
    <sheet name="ﾘｰｸﾞ星取" sheetId="12" r:id="rId2"/>
    <sheet name="決勝トーナメント" sheetId="13" r:id="rId3"/>
  </sheets>
  <definedNames>
    <definedName name="_xlnm.Print_Area" localSheetId="0">タイムテーブル!$A$1:$AA$50</definedName>
    <definedName name="_xlnm.Print_Area" localSheetId="1">ﾘｰｸﾞ星取!$A$1:$AC$34</definedName>
    <definedName name="_xlnm.Print_Area" localSheetId="2">決勝トーナメント!$A$1:$AH$58</definedName>
  </definedNames>
  <calcPr calcId="125725"/>
</workbook>
</file>

<file path=xl/calcChain.xml><?xml version="1.0" encoding="utf-8"?>
<calcChain xmlns="http://schemas.openxmlformats.org/spreadsheetml/2006/main">
  <c r="V53" i="13"/>
  <c r="L53"/>
  <c r="AD25"/>
  <c r="T25"/>
  <c r="AD8"/>
  <c r="T8"/>
  <c r="X38"/>
  <c r="R38"/>
  <c r="AF10"/>
  <c r="Z10"/>
  <c r="P10"/>
  <c r="J10"/>
  <c r="Z6"/>
  <c r="H6"/>
  <c r="V36"/>
  <c r="L36"/>
  <c r="N25"/>
  <c r="D25"/>
  <c r="N8"/>
  <c r="D8"/>
  <c r="P38"/>
  <c r="J38"/>
  <c r="X10"/>
  <c r="R10"/>
  <c r="H10"/>
  <c r="B10"/>
  <c r="S32" i="12"/>
  <c r="P32"/>
  <c r="S31"/>
  <c r="F33" s="1"/>
  <c r="P31"/>
  <c r="Y31" s="1"/>
  <c r="N31"/>
  <c r="K31"/>
  <c r="K33"/>
  <c r="S24"/>
  <c r="K25" s="1"/>
  <c r="P24"/>
  <c r="N25" s="1"/>
  <c r="S23"/>
  <c r="P23"/>
  <c r="N23"/>
  <c r="M23" s="1"/>
  <c r="K23"/>
  <c r="Y23"/>
  <c r="I25"/>
  <c r="F24"/>
  <c r="S16"/>
  <c r="P16"/>
  <c r="S15"/>
  <c r="P15"/>
  <c r="N15"/>
  <c r="Z15" s="1"/>
  <c r="K15"/>
  <c r="S8"/>
  <c r="P8"/>
  <c r="S7"/>
  <c r="Z7" s="1"/>
  <c r="P7"/>
  <c r="N7"/>
  <c r="K7"/>
  <c r="R16" l="1"/>
  <c r="M7"/>
  <c r="R8"/>
  <c r="Z23"/>
  <c r="Y15"/>
  <c r="I33"/>
  <c r="H33" s="1"/>
  <c r="Y33"/>
  <c r="M31"/>
  <c r="R15"/>
  <c r="Y24"/>
  <c r="Y7"/>
  <c r="R7"/>
  <c r="U7" s="1"/>
  <c r="R32"/>
  <c r="N33"/>
  <c r="Z33" s="1"/>
  <c r="Z31"/>
  <c r="AA31"/>
  <c r="M33"/>
  <c r="R31"/>
  <c r="F32"/>
  <c r="Y32" s="1"/>
  <c r="I32"/>
  <c r="Z32" s="1"/>
  <c r="Z25"/>
  <c r="F25"/>
  <c r="H25" s="1"/>
  <c r="M25"/>
  <c r="R23"/>
  <c r="W23" s="1"/>
  <c r="AA23"/>
  <c r="R24"/>
  <c r="I24"/>
  <c r="Z24" s="1"/>
  <c r="AA24" s="1"/>
  <c r="M15"/>
  <c r="AA15"/>
  <c r="AA7"/>
  <c r="V33" l="1"/>
  <c r="AA33"/>
  <c r="V15"/>
  <c r="V31"/>
  <c r="W7"/>
  <c r="V7"/>
  <c r="Y25"/>
  <c r="AA25" s="1"/>
  <c r="V25"/>
  <c r="U33"/>
  <c r="AA32"/>
  <c r="W33"/>
  <c r="U31"/>
  <c r="W31"/>
  <c r="H32"/>
  <c r="U23"/>
  <c r="X23" s="1"/>
  <c r="V23"/>
  <c r="U25"/>
  <c r="W25"/>
  <c r="H24"/>
  <c r="U15"/>
  <c r="W15"/>
  <c r="X33" l="1"/>
  <c r="X31"/>
  <c r="U32"/>
  <c r="W32"/>
  <c r="V32"/>
  <c r="X25"/>
  <c r="W24"/>
  <c r="V24"/>
  <c r="U24"/>
  <c r="X15"/>
  <c r="X32" l="1"/>
  <c r="X24"/>
  <c r="AB25" s="1"/>
  <c r="AB24"/>
  <c r="AB23"/>
  <c r="AB32" l="1"/>
  <c r="AB33"/>
  <c r="AB31"/>
  <c r="N9" l="1"/>
  <c r="Z9" s="1"/>
  <c r="K9"/>
  <c r="I9"/>
  <c r="F9"/>
  <c r="I8"/>
  <c r="Z8" s="1"/>
  <c r="F8"/>
  <c r="N17"/>
  <c r="K17"/>
  <c r="I17"/>
  <c r="F17"/>
  <c r="Y17" s="1"/>
  <c r="I16"/>
  <c r="Z16" s="1"/>
  <c r="F16"/>
  <c r="Y16" s="1"/>
  <c r="Z17" l="1"/>
  <c r="AA17" s="1"/>
  <c r="Y9"/>
  <c r="AA9" s="1"/>
  <c r="Y8"/>
  <c r="AA8" s="1"/>
  <c r="M17"/>
  <c r="H17"/>
  <c r="AA16"/>
  <c r="H16"/>
  <c r="M9"/>
  <c r="H9"/>
  <c r="H8"/>
  <c r="W8" s="1"/>
  <c r="U9" l="1"/>
  <c r="W9"/>
  <c r="V9"/>
  <c r="U8"/>
  <c r="V8"/>
  <c r="U17"/>
  <c r="V17"/>
  <c r="W17"/>
  <c r="U16"/>
  <c r="V16"/>
  <c r="W16"/>
  <c r="X16" l="1"/>
  <c r="X17"/>
  <c r="AB17" s="1"/>
  <c r="Q23" i="11"/>
  <c r="Q21"/>
  <c r="W20"/>
  <c r="W19"/>
  <c r="W13"/>
  <c r="Q12"/>
  <c r="AB16" i="12" l="1"/>
  <c r="AB15"/>
  <c r="Q22" i="11"/>
  <c r="Q20"/>
  <c r="W18"/>
  <c r="Q13"/>
  <c r="Q10"/>
  <c r="W9"/>
  <c r="Q9"/>
  <c r="W8"/>
  <c r="Q8"/>
  <c r="L9" l="1"/>
  <c r="W23" l="1"/>
  <c r="W12"/>
  <c r="W10"/>
  <c r="C10" l="1"/>
  <c r="AM12" i="13" l="1"/>
  <c r="W43" s="1"/>
  <c r="AL12"/>
  <c r="G15" s="1"/>
  <c r="AK12"/>
  <c r="AA15" s="1"/>
  <c r="AM11"/>
  <c r="S43" s="1"/>
  <c r="AL11"/>
  <c r="O15" s="1"/>
  <c r="AK11"/>
  <c r="S15" s="1"/>
  <c r="AM10"/>
  <c r="O43" s="1"/>
  <c r="AL10"/>
  <c r="W15" s="1"/>
  <c r="AK10"/>
  <c r="K15" s="1"/>
  <c r="AM9"/>
  <c r="K43" s="1"/>
  <c r="AL9"/>
  <c r="AE15" s="1"/>
  <c r="AK9"/>
  <c r="C15" s="1"/>
  <c r="A33" i="12"/>
  <c r="P30" s="1"/>
  <c r="A32"/>
  <c r="K30" s="1"/>
  <c r="A31"/>
  <c r="F30" s="1"/>
  <c r="A25"/>
  <c r="P22" s="1"/>
  <c r="A24"/>
  <c r="K22" s="1"/>
  <c r="A23"/>
  <c r="F22" s="1"/>
  <c r="A17"/>
  <c r="P14" s="1"/>
  <c r="A16"/>
  <c r="K14" s="1"/>
  <c r="A15"/>
  <c r="F14" s="1"/>
  <c r="A9"/>
  <c r="P6" s="1"/>
  <c r="A8"/>
  <c r="K6" s="1"/>
  <c r="A7"/>
  <c r="F6" s="1"/>
  <c r="W49" i="11"/>
  <c r="Q49"/>
  <c r="W48"/>
  <c r="Q48"/>
  <c r="W47"/>
  <c r="Q47"/>
  <c r="L46"/>
  <c r="W44" s="1"/>
  <c r="C46"/>
  <c r="Q44" s="1"/>
  <c r="L45"/>
  <c r="W46" s="1"/>
  <c r="C45"/>
  <c r="Q46" s="1"/>
  <c r="L44"/>
  <c r="W45" s="1"/>
  <c r="C44"/>
  <c r="Q45" s="1"/>
  <c r="W38"/>
  <c r="Q38"/>
  <c r="W37"/>
  <c r="Q37"/>
  <c r="W36"/>
  <c r="Q36"/>
  <c r="L35"/>
  <c r="W33" s="1"/>
  <c r="C35"/>
  <c r="L34"/>
  <c r="W35" s="1"/>
  <c r="C34"/>
  <c r="Q35" s="1"/>
  <c r="Q33"/>
  <c r="L33"/>
  <c r="W34" s="1"/>
  <c r="C33"/>
  <c r="Q34" s="1"/>
  <c r="L23"/>
  <c r="C23"/>
  <c r="Q18" s="1"/>
  <c r="L22"/>
  <c r="C22"/>
  <c r="L21"/>
  <c r="W22" s="1"/>
  <c r="C21"/>
  <c r="L20"/>
  <c r="W21" s="1"/>
  <c r="C20"/>
  <c r="L19"/>
  <c r="C19"/>
  <c r="L18"/>
  <c r="C18"/>
  <c r="L13"/>
  <c r="C13"/>
  <c r="L12"/>
  <c r="C12"/>
  <c r="L11"/>
  <c r="C11"/>
  <c r="L10"/>
  <c r="W11" s="1"/>
  <c r="Q11"/>
  <c r="C9"/>
  <c r="L8"/>
  <c r="C8"/>
  <c r="Q19" l="1"/>
  <c r="X7" i="12"/>
  <c r="X8"/>
  <c r="AB8" s="1"/>
  <c r="X9"/>
  <c r="AB9" l="1"/>
  <c r="AB7"/>
</calcChain>
</file>

<file path=xl/comments1.xml><?xml version="1.0" encoding="utf-8"?>
<comments xmlns="http://schemas.openxmlformats.org/spreadsheetml/2006/main">
  <authors>
    <author>H.Hoshi</author>
  </authors>
  <commentList>
    <comment ref="H8" authorId="0">
      <text>
        <r>
          <rPr>
            <b/>
            <sz val="9"/>
            <color indexed="81"/>
            <rFont val="ＭＳ Ｐゴシック"/>
            <family val="3"/>
            <charset val="128"/>
          </rPr>
          <t>スコアを記入すると星取表に反映</t>
        </r>
      </text>
    </comment>
    <comment ref="AE33" authorId="0">
      <text>
        <r>
          <rPr>
            <b/>
            <sz val="9"/>
            <color indexed="81"/>
            <rFont val="ＭＳ Ｐゴシック"/>
            <family val="3"/>
            <charset val="128"/>
          </rPr>
          <t>ブロック順位ごとチーム名を記入
タイムスケジュールに反映</t>
        </r>
      </text>
    </comment>
  </commentList>
</comments>
</file>

<file path=xl/sharedStrings.xml><?xml version="1.0" encoding="utf-8"?>
<sst xmlns="http://schemas.openxmlformats.org/spreadsheetml/2006/main" count="253" uniqueCount="130">
  <si>
    <t>☆予選リーグ</t>
    <rPh sb="1" eb="3">
      <t>ヨセン</t>
    </rPh>
    <phoneticPr fontId="1"/>
  </si>
  <si>
    <t>【Aブロック】</t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</si>
  <si>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</si>
  <si>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</si>
  <si>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</si>
  <si>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</si>
  <si>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</si>
  <si>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勝</t>
    <rPh sb="0" eb="1">
      <t>カチ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</si>
  <si>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</si>
  <si>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</si>
  <si>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○</t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</si>
  <si>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</si>
  <si>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</si>
  <si>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☆決勝トーナメント</t>
    <rPh sb="1" eb="3">
      <t>ケッショウ</t>
    </rPh>
    <phoneticPr fontId="4"/>
  </si>
  <si>
    <t>A２位</t>
    <rPh sb="2" eb="3">
      <t>イ</t>
    </rPh>
    <phoneticPr fontId="1"/>
  </si>
  <si>
    <t>A１位</t>
    <rPh sb="2" eb="3">
      <t>イ</t>
    </rPh>
    <phoneticPr fontId="1"/>
  </si>
  <si>
    <t>D２位</t>
    <rPh sb="2" eb="3">
      <t>イ</t>
    </rPh>
    <phoneticPr fontId="1"/>
  </si>
  <si>
    <t>B１位</t>
    <rPh sb="2" eb="3">
      <t>イ</t>
    </rPh>
    <phoneticPr fontId="1"/>
  </si>
  <si>
    <t>C２位</t>
    <rPh sb="2" eb="3">
      <t>イ</t>
    </rPh>
    <phoneticPr fontId="1"/>
  </si>
  <si>
    <t>C１位</t>
    <rPh sb="2" eb="3">
      <t>イ</t>
    </rPh>
    <phoneticPr fontId="1"/>
  </si>
  <si>
    <t>B２位</t>
    <rPh sb="2" eb="3">
      <t>イ</t>
    </rPh>
    <phoneticPr fontId="1"/>
  </si>
  <si>
    <t>D１位</t>
    <rPh sb="2" eb="3">
      <t>イ</t>
    </rPh>
    <phoneticPr fontId="1"/>
  </si>
  <si>
    <t>ﾁｰﾑ名</t>
    <rPh sb="3" eb="4">
      <t>メイ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</si>
  <si>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</si>
  <si>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</si>
  <si>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</si>
  <si>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A３位</t>
    <rPh sb="2" eb="3">
      <t>イ</t>
    </rPh>
    <phoneticPr fontId="1"/>
  </si>
  <si>
    <t>B3位</t>
    <rPh sb="2" eb="3">
      <t>イ</t>
    </rPh>
    <phoneticPr fontId="1"/>
  </si>
  <si>
    <t>C3位</t>
    <rPh sb="2" eb="3">
      <t>イ</t>
    </rPh>
    <phoneticPr fontId="1"/>
  </si>
  <si>
    <t>D3位</t>
    <rPh sb="2" eb="3">
      <t>イ</t>
    </rPh>
    <phoneticPr fontId="1"/>
  </si>
  <si>
    <t>【予選リーグ：Aコート】</t>
    <rPh sb="1" eb="3">
      <t>ヨセン</t>
    </rPh>
    <phoneticPr fontId="1"/>
  </si>
  <si>
    <t>試合</t>
    <rPh sb="0" eb="2">
      <t>シアイ</t>
    </rPh>
    <phoneticPr fontId="1"/>
  </si>
  <si>
    <t>A⑦</t>
    <phoneticPr fontId="1"/>
  </si>
  <si>
    <t>B⑧</t>
    <phoneticPr fontId="1"/>
  </si>
  <si>
    <t>A⑬</t>
    <phoneticPr fontId="1"/>
  </si>
  <si>
    <t>B⑩</t>
    <phoneticPr fontId="1"/>
  </si>
  <si>
    <t>B⑫</t>
    <phoneticPr fontId="1"/>
  </si>
  <si>
    <t>開始時刻</t>
    <rPh sb="0" eb="2">
      <t>カイシ</t>
    </rPh>
    <rPh sb="2" eb="4">
      <t>ジコク</t>
    </rPh>
    <phoneticPr fontId="1"/>
  </si>
  <si>
    <t>A⑤</t>
    <phoneticPr fontId="1"/>
  </si>
  <si>
    <t>-</t>
    <phoneticPr fontId="1"/>
  </si>
  <si>
    <t>【予選リーグ：Bコート】</t>
    <rPh sb="1" eb="3">
      <t>ヨセン</t>
    </rPh>
    <phoneticPr fontId="1"/>
  </si>
  <si>
    <t>【決勝・交流トーナメント：Bコート】</t>
    <rPh sb="1" eb="3">
      <t>ケッショウ</t>
    </rPh>
    <rPh sb="4" eb="6">
      <t>コウリュウ</t>
    </rPh>
    <phoneticPr fontId="1"/>
  </si>
  <si>
    <t>【決勝・交流トーナメント：Aコート】</t>
    <rPh sb="1" eb="3">
      <t>ケッショウ</t>
    </rPh>
    <rPh sb="4" eb="6">
      <t>コウリュウ</t>
    </rPh>
    <phoneticPr fontId="1"/>
  </si>
  <si>
    <t>C</t>
    <phoneticPr fontId="1"/>
  </si>
  <si>
    <t>C1位</t>
    <rPh sb="2" eb="3">
      <t>イ</t>
    </rPh>
    <phoneticPr fontId="1"/>
  </si>
  <si>
    <t>D３位</t>
    <rPh sb="2" eb="3">
      <t>イ</t>
    </rPh>
    <phoneticPr fontId="1"/>
  </si>
  <si>
    <t>A⑦勝ち</t>
    <rPh sb="2" eb="3">
      <t>カ</t>
    </rPh>
    <phoneticPr fontId="1"/>
  </si>
  <si>
    <t>B⑦勝ち</t>
    <rPh sb="2" eb="3">
      <t>カ</t>
    </rPh>
    <phoneticPr fontId="1"/>
  </si>
  <si>
    <t>A⑦負け</t>
    <rPh sb="2" eb="3">
      <t>マ</t>
    </rPh>
    <phoneticPr fontId="1"/>
  </si>
  <si>
    <t>B⑦負け</t>
    <rPh sb="2" eb="3">
      <t>マ</t>
    </rPh>
    <phoneticPr fontId="1"/>
  </si>
  <si>
    <t>A⑨勝ち</t>
    <rPh sb="2" eb="3">
      <t>カ</t>
    </rPh>
    <phoneticPr fontId="1"/>
  </si>
  <si>
    <t>B⑨勝ち</t>
    <rPh sb="2" eb="3">
      <t>カ</t>
    </rPh>
    <phoneticPr fontId="1"/>
  </si>
  <si>
    <t>A⑩勝ち</t>
    <rPh sb="2" eb="3">
      <t>カ</t>
    </rPh>
    <phoneticPr fontId="1"/>
  </si>
  <si>
    <t>B⑩勝ち</t>
    <rPh sb="2" eb="3">
      <t>カ</t>
    </rPh>
    <phoneticPr fontId="1"/>
  </si>
  <si>
    <t>A⑧負け</t>
    <rPh sb="2" eb="3">
      <t>マ</t>
    </rPh>
    <phoneticPr fontId="1"/>
  </si>
  <si>
    <t>A⑧勝ち</t>
    <rPh sb="2" eb="3">
      <t>カ</t>
    </rPh>
    <phoneticPr fontId="1"/>
  </si>
  <si>
    <t>A⑨負け</t>
    <rPh sb="2" eb="3">
      <t>マ</t>
    </rPh>
    <phoneticPr fontId="1"/>
  </si>
  <si>
    <t>B⑧勝ち</t>
    <rPh sb="2" eb="3">
      <t>カ</t>
    </rPh>
    <phoneticPr fontId="1"/>
  </si>
  <si>
    <t>B⑧負け</t>
    <rPh sb="2" eb="3">
      <t>マ</t>
    </rPh>
    <phoneticPr fontId="1"/>
  </si>
  <si>
    <t>B⑨負け</t>
    <rPh sb="2" eb="3">
      <t>マ</t>
    </rPh>
    <phoneticPr fontId="1"/>
  </si>
  <si>
    <t>大会事務局選出</t>
    <rPh sb="0" eb="2">
      <t>タイカイ</t>
    </rPh>
    <rPh sb="2" eb="5">
      <t>ジムキョク</t>
    </rPh>
    <rPh sb="5" eb="7">
      <t>センシュツ</t>
    </rPh>
    <phoneticPr fontId="1"/>
  </si>
  <si>
    <t>☆交流トーナメント</t>
    <rPh sb="1" eb="3">
      <t>コウリュウ</t>
    </rPh>
    <phoneticPr fontId="4"/>
  </si>
  <si>
    <t>ﾁｰﾑ名記入</t>
    <rPh sb="3" eb="4">
      <t>メイ</t>
    </rPh>
    <rPh sb="4" eb="6">
      <t>キニュウ</t>
    </rPh>
    <phoneticPr fontId="1"/>
  </si>
  <si>
    <t>試合時間　10分－2分－10分</t>
    <rPh sb="0" eb="2">
      <t>シアイ</t>
    </rPh>
    <rPh sb="2" eb="4">
      <t>ジカン</t>
    </rPh>
    <rPh sb="7" eb="8">
      <t>フン</t>
    </rPh>
    <rPh sb="10" eb="11">
      <t>フン</t>
    </rPh>
    <rPh sb="14" eb="15">
      <t>フン</t>
    </rPh>
    <phoneticPr fontId="1"/>
  </si>
  <si>
    <t>☆タイムスケジュール</t>
    <phoneticPr fontId="1"/>
  </si>
  <si>
    <t>☆タイムスケジュール</t>
    <phoneticPr fontId="1"/>
  </si>
  <si>
    <t>試合時間　8分－2分－８分</t>
    <rPh sb="0" eb="2">
      <t>シアイ</t>
    </rPh>
    <rPh sb="2" eb="4">
      <t>ジカン</t>
    </rPh>
    <rPh sb="6" eb="7">
      <t>フン</t>
    </rPh>
    <rPh sb="9" eb="10">
      <t>フン</t>
    </rPh>
    <rPh sb="12" eb="13">
      <t>フン</t>
    </rPh>
    <phoneticPr fontId="1"/>
  </si>
  <si>
    <t>対戦</t>
    <rPh sb="0" eb="2">
      <t>タイセン</t>
    </rPh>
    <phoneticPr fontId="1"/>
  </si>
  <si>
    <t>審判</t>
    <rPh sb="0" eb="2">
      <t>シンパン</t>
    </rPh>
    <phoneticPr fontId="1"/>
  </si>
  <si>
    <t>A①</t>
    <phoneticPr fontId="1"/>
  </si>
  <si>
    <t>-</t>
    <phoneticPr fontId="1"/>
  </si>
  <si>
    <t>：</t>
    <phoneticPr fontId="1"/>
  </si>
  <si>
    <t>A</t>
    <phoneticPr fontId="1"/>
  </si>
  <si>
    <t>A②</t>
    <phoneticPr fontId="1"/>
  </si>
  <si>
    <t>：</t>
    <phoneticPr fontId="1"/>
  </si>
  <si>
    <t>B</t>
    <phoneticPr fontId="1"/>
  </si>
  <si>
    <t>A③</t>
    <phoneticPr fontId="1"/>
  </si>
  <si>
    <t>A④</t>
    <phoneticPr fontId="1"/>
  </si>
  <si>
    <t>D</t>
    <phoneticPr fontId="1"/>
  </si>
  <si>
    <t>A⑥</t>
    <phoneticPr fontId="1"/>
  </si>
  <si>
    <t>B①</t>
    <phoneticPr fontId="1"/>
  </si>
  <si>
    <t>-</t>
    <phoneticPr fontId="1"/>
  </si>
  <si>
    <t>B②</t>
    <phoneticPr fontId="1"/>
  </si>
  <si>
    <t>B③</t>
    <phoneticPr fontId="1"/>
  </si>
  <si>
    <t>B④</t>
    <phoneticPr fontId="1"/>
  </si>
  <si>
    <t>B⑤</t>
    <phoneticPr fontId="1"/>
  </si>
  <si>
    <t>：</t>
    <phoneticPr fontId="1"/>
  </si>
  <si>
    <t>B⑥</t>
    <phoneticPr fontId="1"/>
  </si>
  <si>
    <t>-</t>
    <phoneticPr fontId="1"/>
  </si>
  <si>
    <t>：</t>
    <phoneticPr fontId="1"/>
  </si>
  <si>
    <t>-</t>
    <phoneticPr fontId="1"/>
  </si>
  <si>
    <t>A</t>
    <phoneticPr fontId="1"/>
  </si>
  <si>
    <t>A⑧</t>
    <phoneticPr fontId="1"/>
  </si>
  <si>
    <t>B</t>
    <phoneticPr fontId="1"/>
  </si>
  <si>
    <t>A⑨</t>
    <phoneticPr fontId="1"/>
  </si>
  <si>
    <t>C</t>
    <phoneticPr fontId="1"/>
  </si>
  <si>
    <t>A⑩</t>
    <phoneticPr fontId="1"/>
  </si>
  <si>
    <t>A⑪</t>
    <phoneticPr fontId="1"/>
  </si>
  <si>
    <t>A⑫</t>
    <phoneticPr fontId="1"/>
  </si>
  <si>
    <t>A⑬</t>
    <phoneticPr fontId="1"/>
  </si>
  <si>
    <t>B⑦</t>
    <phoneticPr fontId="1"/>
  </si>
  <si>
    <t>B⑨</t>
    <phoneticPr fontId="1"/>
  </si>
  <si>
    <t>B⑪</t>
    <phoneticPr fontId="1"/>
  </si>
  <si>
    <t>○</t>
    <phoneticPr fontId="4"/>
  </si>
  <si>
    <t>●</t>
    <phoneticPr fontId="4"/>
  </si>
  <si>
    <t>△</t>
    <phoneticPr fontId="4"/>
  </si>
  <si>
    <t>【Bブロック】</t>
    <phoneticPr fontId="1"/>
  </si>
  <si>
    <t>【Cブロック】</t>
    <phoneticPr fontId="1"/>
  </si>
  <si>
    <t>【Dブロック】</t>
    <phoneticPr fontId="1"/>
  </si>
  <si>
    <t>A⑩</t>
    <phoneticPr fontId="1"/>
  </si>
  <si>
    <t>B⑩</t>
    <phoneticPr fontId="1"/>
  </si>
  <si>
    <t>B⑦</t>
    <phoneticPr fontId="1"/>
  </si>
  <si>
    <t>A⑧</t>
    <phoneticPr fontId="1"/>
  </si>
  <si>
    <t>C</t>
    <phoneticPr fontId="1"/>
  </si>
  <si>
    <t>B⑪</t>
    <phoneticPr fontId="1"/>
  </si>
  <si>
    <t>A⑫</t>
    <phoneticPr fontId="1"/>
  </si>
  <si>
    <t>B⑫</t>
    <phoneticPr fontId="1"/>
  </si>
  <si>
    <t>ジェネラーレ室蘭U14</t>
    <phoneticPr fontId="11"/>
  </si>
  <si>
    <t>ジェネラーレ室蘭U15</t>
    <phoneticPr fontId="11"/>
  </si>
  <si>
    <t>せたなJユースU15</t>
    <phoneticPr fontId="11"/>
  </si>
  <si>
    <t>せたなJユースU14</t>
    <phoneticPr fontId="11"/>
  </si>
  <si>
    <t>アスルクラロ函館U15</t>
    <phoneticPr fontId="11"/>
  </si>
  <si>
    <t>CORAZON　FC U15</t>
    <phoneticPr fontId="11"/>
  </si>
  <si>
    <t>ASC北海道U14　2nd</t>
    <phoneticPr fontId="11"/>
  </si>
  <si>
    <t>ASC北海道U14　1st　</t>
    <phoneticPr fontId="11"/>
  </si>
  <si>
    <t>チーム名記入</t>
    <rPh sb="3" eb="4">
      <t>メイ</t>
    </rPh>
    <rPh sb="4" eb="6">
      <t>キニュウ</t>
    </rPh>
    <phoneticPr fontId="1"/>
  </si>
  <si>
    <t>桜蘭中ホワイト</t>
    <phoneticPr fontId="11"/>
  </si>
  <si>
    <t>桜蘭中ピンク</t>
    <phoneticPr fontId="11"/>
  </si>
  <si>
    <t>桜蘭中レッド</t>
    <phoneticPr fontId="11"/>
  </si>
  <si>
    <t>Regaris小樽U-15</t>
    <phoneticPr fontId="1"/>
  </si>
</sst>
</file>

<file path=xl/styles.xml><?xml version="1.0" encoding="utf-8"?>
<styleSheet xmlns="http://schemas.openxmlformats.org/spreadsheetml/2006/main">
  <numFmts count="2">
    <numFmt numFmtId="176" formatCode="h:mm;@"/>
    <numFmt numFmtId="177" formatCode="0;&quot;△ &quot;0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0"/>
      <name val="ＭＳ Ｐゴシック"/>
      <family val="2"/>
      <scheme val="minor"/>
    </font>
    <font>
      <sz val="8"/>
      <color theme="0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b/>
      <sz val="12"/>
      <color theme="1"/>
      <name val="Arial"/>
      <family val="2"/>
    </font>
    <font>
      <sz val="11"/>
      <color theme="1"/>
      <name val="HG丸ｺﾞｼｯｸM-PRO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HG丸ｺﾞｼｯｸM-PRO"/>
      <family val="2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6100"/>
      <name val="HG丸ｺﾞｼｯｸM-PRO"/>
      <family val="2"/>
      <charset val="128"/>
    </font>
    <font>
      <sz val="12"/>
      <color rgb="FFFF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0.5"/>
      <color theme="0" tint="-0.3499862666707357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rgb="FFFF0000"/>
      <name val="ＭＳ Ｐゴシック"/>
      <family val="2"/>
      <scheme val="minor"/>
    </font>
    <font>
      <sz val="11"/>
      <color theme="0" tint="-0.3499862666707357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0" fillId="0" borderId="0">
      <alignment vertical="center"/>
    </xf>
    <xf numFmtId="0" fontId="14" fillId="3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/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21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9" fillId="0" borderId="0" xfId="0" applyFont="1" applyBorder="1" applyAlignment="1">
      <alignment vertical="center" textRotation="255"/>
    </xf>
    <xf numFmtId="0" fontId="9" fillId="0" borderId="7" xfId="0" applyFont="1" applyBorder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50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20" fontId="7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32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4" fillId="3" borderId="0" xfId="3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17" fillId="2" borderId="0" xfId="0" applyFont="1" applyFill="1" applyBorder="1">
      <alignment vertical="center"/>
    </xf>
    <xf numFmtId="0" fontId="17" fillId="2" borderId="0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 textRotation="255"/>
    </xf>
    <xf numFmtId="177" fontId="15" fillId="0" borderId="0" xfId="0" applyNumberFormat="1" applyFont="1" applyAlignment="1">
      <alignment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9" fillId="0" borderId="6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22" fillId="0" borderId="52" xfId="0" applyFont="1" applyBorder="1">
      <alignment vertical="center"/>
    </xf>
    <xf numFmtId="0" fontId="22" fillId="0" borderId="5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0" fontId="7" fillId="0" borderId="2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49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wrapText="1" shrinkToFit="1"/>
    </xf>
    <xf numFmtId="0" fontId="13" fillId="0" borderId="32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wrapText="1" shrinkToFit="1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32" xfId="1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12" fillId="0" borderId="39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right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 shrinkToFit="1"/>
    </xf>
    <xf numFmtId="0" fontId="1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textRotation="255" shrinkToFit="1"/>
    </xf>
    <xf numFmtId="0" fontId="9" fillId="0" borderId="48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良い" xfId="3" builtinId="26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91"/>
  <sheetViews>
    <sheetView view="pageBreakPreview" zoomScaleNormal="100" zoomScaleSheetLayoutView="100" workbookViewId="0">
      <selection activeCell="AD10" sqref="AD10"/>
    </sheetView>
  </sheetViews>
  <sheetFormatPr defaultRowHeight="14.25"/>
  <cols>
    <col min="1" max="1" width="7.5" style="37" customWidth="1"/>
    <col min="2" max="2" width="12.125" style="37" customWidth="1"/>
    <col min="3" max="7" width="2.5" style="37" customWidth="1"/>
    <col min="8" max="8" width="5" style="49" customWidth="1"/>
    <col min="9" max="10" width="2.5" style="49" customWidth="1"/>
    <col min="11" max="11" width="5" style="49" customWidth="1"/>
    <col min="12" max="29" width="2.5" style="37" customWidth="1"/>
    <col min="30" max="30" width="6.625" style="37" customWidth="1"/>
    <col min="31" max="33" width="17.375" style="37" customWidth="1"/>
    <col min="34" max="43" width="2.5" style="37" customWidth="1"/>
    <col min="44" max="48" width="15.5" style="37" customWidth="1"/>
    <col min="49" max="54" width="2.5" style="37" customWidth="1"/>
    <col min="55" max="16384" width="9" style="37"/>
  </cols>
  <sheetData>
    <row r="1" spans="1:43" ht="15" customHeight="1">
      <c r="A1" s="37" t="s">
        <v>65</v>
      </c>
    </row>
    <row r="2" spans="1:43" ht="15" customHeight="1"/>
    <row r="3" spans="1:43" ht="15" customHeight="1">
      <c r="J3" s="91" t="s">
        <v>66</v>
      </c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38"/>
    </row>
    <row r="4" spans="1:43" ht="15" customHeight="1">
      <c r="AD4" s="68"/>
      <c r="AE4" s="68"/>
      <c r="AF4" s="68"/>
      <c r="AG4" s="68"/>
    </row>
    <row r="5" spans="1:43" ht="15" customHeight="1">
      <c r="A5" s="37" t="s">
        <v>30</v>
      </c>
      <c r="AD5" s="68"/>
      <c r="AE5" s="68"/>
      <c r="AF5" s="68"/>
      <c r="AG5" s="68"/>
    </row>
    <row r="6" spans="1:43" ht="8.25" customHeight="1">
      <c r="AD6" s="69"/>
      <c r="AE6" s="69"/>
      <c r="AF6" s="69"/>
      <c r="AG6" s="69"/>
      <c r="AH6" s="60"/>
    </row>
    <row r="7" spans="1:43" ht="44.25" customHeight="1">
      <c r="A7" s="36" t="s">
        <v>31</v>
      </c>
      <c r="B7" s="39" t="s">
        <v>37</v>
      </c>
      <c r="C7" s="92" t="s">
        <v>67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  <c r="Q7" s="93" t="s">
        <v>68</v>
      </c>
      <c r="R7" s="93"/>
      <c r="S7" s="93"/>
      <c r="T7" s="93"/>
      <c r="U7" s="93"/>
      <c r="V7" s="93"/>
      <c r="W7" s="93"/>
      <c r="X7" s="93"/>
      <c r="Y7" s="93"/>
      <c r="Z7" s="93"/>
      <c r="AA7" s="94"/>
      <c r="AD7" s="95" t="s">
        <v>62</v>
      </c>
      <c r="AE7" s="95"/>
      <c r="AF7" s="95"/>
      <c r="AG7" s="95"/>
      <c r="AH7" s="60"/>
      <c r="AI7" s="60"/>
      <c r="AJ7" s="60"/>
      <c r="AK7" s="60"/>
      <c r="AL7" s="60"/>
      <c r="AM7" s="60"/>
      <c r="AN7" s="60"/>
      <c r="AO7" s="60"/>
      <c r="AP7" s="60"/>
      <c r="AQ7" s="60"/>
    </row>
    <row r="8" spans="1:43" ht="44.25" customHeight="1">
      <c r="A8" s="41" t="s">
        <v>69</v>
      </c>
      <c r="B8" s="42">
        <v>0.40625</v>
      </c>
      <c r="C8" s="96" t="str">
        <f>AE8</f>
        <v>せたなJユースU15</v>
      </c>
      <c r="D8" s="97"/>
      <c r="E8" s="97"/>
      <c r="F8" s="97"/>
      <c r="G8" s="97"/>
      <c r="H8" s="55"/>
      <c r="I8" s="97" t="s">
        <v>70</v>
      </c>
      <c r="J8" s="97"/>
      <c r="K8" s="55"/>
      <c r="L8" s="97" t="str">
        <f>AF8</f>
        <v>桜蘭中レッド</v>
      </c>
      <c r="M8" s="97"/>
      <c r="N8" s="97"/>
      <c r="O8" s="97"/>
      <c r="P8" s="98"/>
      <c r="Q8" s="99" t="str">
        <f>AG9</f>
        <v>ジェネラーレ室蘭U14</v>
      </c>
      <c r="R8" s="100"/>
      <c r="S8" s="100"/>
      <c r="T8" s="100"/>
      <c r="U8" s="100"/>
      <c r="V8" s="43" t="s">
        <v>71</v>
      </c>
      <c r="W8" s="100" t="str">
        <f>AE10</f>
        <v>CORAZON　FC U15</v>
      </c>
      <c r="X8" s="100"/>
      <c r="Y8" s="100"/>
      <c r="Z8" s="100"/>
      <c r="AA8" s="101"/>
      <c r="AD8" s="70" t="s">
        <v>72</v>
      </c>
      <c r="AE8" s="71" t="s">
        <v>119</v>
      </c>
      <c r="AF8" s="71" t="s">
        <v>128</v>
      </c>
      <c r="AG8" s="71" t="s">
        <v>123</v>
      </c>
      <c r="AH8" s="60"/>
      <c r="AI8" s="60"/>
      <c r="AJ8" s="60"/>
      <c r="AK8" s="60"/>
      <c r="AL8" s="60"/>
      <c r="AM8" s="60"/>
      <c r="AN8" s="60"/>
      <c r="AO8" s="60"/>
      <c r="AP8" s="60"/>
      <c r="AQ8" s="60"/>
    </row>
    <row r="9" spans="1:43" ht="44.25" customHeight="1">
      <c r="A9" s="36" t="s">
        <v>73</v>
      </c>
      <c r="B9" s="44">
        <v>0.4201388888888889</v>
      </c>
      <c r="C9" s="99" t="str">
        <f>AE10</f>
        <v>CORAZON　FC U15</v>
      </c>
      <c r="D9" s="100"/>
      <c r="E9" s="100"/>
      <c r="F9" s="100"/>
      <c r="G9" s="100"/>
      <c r="H9" s="56"/>
      <c r="I9" s="100" t="s">
        <v>70</v>
      </c>
      <c r="J9" s="100"/>
      <c r="K9" s="56"/>
      <c r="L9" s="100" t="str">
        <f>AF10</f>
        <v>Regaris小樽U-15</v>
      </c>
      <c r="M9" s="100"/>
      <c r="N9" s="100"/>
      <c r="O9" s="100"/>
      <c r="P9" s="101"/>
      <c r="Q9" s="99" t="str">
        <f>AG10</f>
        <v>桜蘭中ホワイト</v>
      </c>
      <c r="R9" s="100"/>
      <c r="S9" s="100"/>
      <c r="T9" s="100"/>
      <c r="U9" s="100"/>
      <c r="V9" s="43" t="s">
        <v>74</v>
      </c>
      <c r="W9" s="100" t="str">
        <f>AF9</f>
        <v>ASC北海道U14　1st　</v>
      </c>
      <c r="X9" s="100"/>
      <c r="Y9" s="100"/>
      <c r="Z9" s="100"/>
      <c r="AA9" s="101"/>
      <c r="AD9" s="70" t="s">
        <v>75</v>
      </c>
      <c r="AE9" s="71" t="s">
        <v>121</v>
      </c>
      <c r="AF9" s="71" t="s">
        <v>124</v>
      </c>
      <c r="AG9" s="71" t="s">
        <v>117</v>
      </c>
      <c r="AH9" s="60"/>
      <c r="AI9" s="60"/>
      <c r="AJ9" s="61"/>
      <c r="AK9" s="60"/>
      <c r="AL9" s="60"/>
      <c r="AM9" s="60"/>
      <c r="AN9" s="60"/>
      <c r="AO9" s="60"/>
      <c r="AP9" s="60"/>
      <c r="AQ9" s="60"/>
    </row>
    <row r="10" spans="1:43" ht="44.25" customHeight="1">
      <c r="A10" s="41" t="s">
        <v>76</v>
      </c>
      <c r="B10" s="42">
        <v>0.43402777777777773</v>
      </c>
      <c r="C10" s="96" t="str">
        <f>AG8</f>
        <v>ASC北海道U14　2nd</v>
      </c>
      <c r="D10" s="97"/>
      <c r="E10" s="97"/>
      <c r="F10" s="97"/>
      <c r="G10" s="97"/>
      <c r="H10" s="55"/>
      <c r="I10" s="97" t="s">
        <v>39</v>
      </c>
      <c r="J10" s="97"/>
      <c r="K10" s="55"/>
      <c r="L10" s="97" t="str">
        <f>AE8</f>
        <v>せたなJユースU15</v>
      </c>
      <c r="M10" s="97"/>
      <c r="N10" s="97"/>
      <c r="O10" s="97"/>
      <c r="P10" s="98"/>
      <c r="Q10" s="99" t="str">
        <f>AG10</f>
        <v>桜蘭中ホワイト</v>
      </c>
      <c r="R10" s="100"/>
      <c r="S10" s="100"/>
      <c r="T10" s="100"/>
      <c r="U10" s="100"/>
      <c r="V10" s="43" t="s">
        <v>71</v>
      </c>
      <c r="W10" s="100" t="str">
        <f>AF11</f>
        <v>ジェネラーレ室蘭U15</v>
      </c>
      <c r="X10" s="100"/>
      <c r="Y10" s="100"/>
      <c r="Z10" s="100"/>
      <c r="AA10" s="101"/>
      <c r="AD10" s="70" t="s">
        <v>43</v>
      </c>
      <c r="AE10" s="71" t="s">
        <v>122</v>
      </c>
      <c r="AF10" s="72" t="s">
        <v>129</v>
      </c>
      <c r="AG10" s="71" t="s">
        <v>126</v>
      </c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3" ht="44.25" customHeight="1">
      <c r="A11" s="36" t="s">
        <v>77</v>
      </c>
      <c r="B11" s="44">
        <v>0.44791666666666669</v>
      </c>
      <c r="C11" s="99" t="str">
        <f>AG10</f>
        <v>桜蘭中ホワイト</v>
      </c>
      <c r="D11" s="100"/>
      <c r="E11" s="100"/>
      <c r="F11" s="100"/>
      <c r="G11" s="100"/>
      <c r="H11" s="56"/>
      <c r="I11" s="100" t="s">
        <v>70</v>
      </c>
      <c r="J11" s="100"/>
      <c r="K11" s="56"/>
      <c r="L11" s="100" t="str">
        <f>AE10</f>
        <v>CORAZON　FC U15</v>
      </c>
      <c r="M11" s="100"/>
      <c r="N11" s="100"/>
      <c r="O11" s="100"/>
      <c r="P11" s="101"/>
      <c r="Q11" s="99" t="str">
        <f>C10</f>
        <v>ASC北海道U14　2nd</v>
      </c>
      <c r="R11" s="100"/>
      <c r="S11" s="100"/>
      <c r="T11" s="100"/>
      <c r="U11" s="100"/>
      <c r="V11" s="43" t="s">
        <v>71</v>
      </c>
      <c r="W11" s="100" t="str">
        <f>L10</f>
        <v>せたなJユースU15</v>
      </c>
      <c r="X11" s="100"/>
      <c r="Y11" s="100"/>
      <c r="Z11" s="100"/>
      <c r="AA11" s="101"/>
      <c r="AD11" s="70" t="s">
        <v>78</v>
      </c>
      <c r="AE11" s="71" t="s">
        <v>120</v>
      </c>
      <c r="AF11" s="71" t="s">
        <v>118</v>
      </c>
      <c r="AG11" s="71" t="s">
        <v>127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</row>
    <row r="12" spans="1:43" ht="44.25" customHeight="1">
      <c r="A12" s="36" t="s">
        <v>38</v>
      </c>
      <c r="B12" s="44">
        <v>0.46180555555555558</v>
      </c>
      <c r="C12" s="99" t="str">
        <f>AF8</f>
        <v>桜蘭中レッド</v>
      </c>
      <c r="D12" s="100"/>
      <c r="E12" s="100"/>
      <c r="F12" s="100"/>
      <c r="G12" s="100"/>
      <c r="H12" s="56"/>
      <c r="I12" s="100" t="s">
        <v>70</v>
      </c>
      <c r="J12" s="100"/>
      <c r="K12" s="56"/>
      <c r="L12" s="100" t="str">
        <f>AG8</f>
        <v>ASC北海道U14　2nd</v>
      </c>
      <c r="M12" s="100"/>
      <c r="N12" s="100"/>
      <c r="O12" s="100"/>
      <c r="P12" s="101"/>
      <c r="Q12" s="99" t="str">
        <f>AF10</f>
        <v>Regaris小樽U-15</v>
      </c>
      <c r="R12" s="100"/>
      <c r="S12" s="100"/>
      <c r="T12" s="100"/>
      <c r="U12" s="100"/>
      <c r="V12" s="43" t="s">
        <v>74</v>
      </c>
      <c r="W12" s="100" t="str">
        <f>AE8</f>
        <v>せたなJユースU15</v>
      </c>
      <c r="X12" s="100"/>
      <c r="Y12" s="100"/>
      <c r="Z12" s="100"/>
      <c r="AA12" s="101"/>
      <c r="AD12" s="73"/>
      <c r="AE12" s="74"/>
      <c r="AF12" s="74"/>
      <c r="AG12" s="74"/>
      <c r="AH12" s="60"/>
      <c r="AI12" s="60"/>
      <c r="AJ12" s="60"/>
      <c r="AK12" s="60"/>
      <c r="AL12" s="60"/>
      <c r="AM12" s="60"/>
      <c r="AN12" s="60"/>
      <c r="AO12" s="60"/>
      <c r="AP12" s="60"/>
      <c r="AQ12" s="60"/>
    </row>
    <row r="13" spans="1:43" ht="44.25" customHeight="1">
      <c r="A13" s="46" t="s">
        <v>79</v>
      </c>
      <c r="B13" s="47">
        <v>0.47569444444444442</v>
      </c>
      <c r="C13" s="102" t="str">
        <f>AF10</f>
        <v>Regaris小樽U-15</v>
      </c>
      <c r="D13" s="103"/>
      <c r="E13" s="103"/>
      <c r="F13" s="103"/>
      <c r="G13" s="103"/>
      <c r="H13" s="57"/>
      <c r="I13" s="103" t="s">
        <v>70</v>
      </c>
      <c r="J13" s="103"/>
      <c r="K13" s="57"/>
      <c r="L13" s="103" t="str">
        <f>AG10</f>
        <v>桜蘭中ホワイト</v>
      </c>
      <c r="M13" s="103"/>
      <c r="N13" s="103"/>
      <c r="O13" s="103"/>
      <c r="P13" s="104"/>
      <c r="Q13" s="99" t="str">
        <f>AE10</f>
        <v>CORAZON　FC U15</v>
      </c>
      <c r="R13" s="100"/>
      <c r="S13" s="100"/>
      <c r="T13" s="100"/>
      <c r="U13" s="100"/>
      <c r="V13" s="43" t="s">
        <v>71</v>
      </c>
      <c r="W13" s="100" t="str">
        <f>AG9</f>
        <v>ジェネラーレ室蘭U14</v>
      </c>
      <c r="X13" s="100"/>
      <c r="Y13" s="100"/>
      <c r="Z13" s="100"/>
      <c r="AA13" s="101"/>
      <c r="AD13" s="60"/>
      <c r="AE13" s="64"/>
      <c r="AF13" s="62"/>
      <c r="AG13" s="62"/>
      <c r="AH13" s="60"/>
      <c r="AI13" s="60"/>
      <c r="AJ13" s="60"/>
      <c r="AK13" s="60"/>
      <c r="AL13" s="60"/>
      <c r="AM13" s="60"/>
      <c r="AN13" s="60"/>
      <c r="AO13" s="60"/>
      <c r="AP13" s="60"/>
      <c r="AQ13" s="60"/>
    </row>
    <row r="14" spans="1:43" ht="27.75" customHeight="1">
      <c r="AD14" s="60"/>
      <c r="AE14" s="67"/>
      <c r="AF14" s="63"/>
      <c r="AG14" s="63"/>
      <c r="AH14" s="60"/>
      <c r="AI14" s="60"/>
      <c r="AJ14" s="60"/>
      <c r="AK14" s="60"/>
      <c r="AL14" s="60"/>
      <c r="AM14" s="60"/>
      <c r="AN14" s="60"/>
      <c r="AO14" s="60"/>
      <c r="AP14" s="60"/>
      <c r="AQ14" s="60"/>
    </row>
    <row r="15" spans="1:43" ht="15" customHeight="1">
      <c r="A15" s="37" t="s">
        <v>40</v>
      </c>
      <c r="AD15" s="60"/>
      <c r="AE15" s="63"/>
      <c r="AF15" s="63"/>
      <c r="AG15" s="63"/>
      <c r="AH15" s="60"/>
      <c r="AI15" s="60"/>
      <c r="AJ15" s="60"/>
      <c r="AK15" s="60"/>
      <c r="AL15" s="60"/>
      <c r="AM15" s="60"/>
      <c r="AN15" s="60"/>
      <c r="AO15" s="60"/>
      <c r="AP15" s="60"/>
      <c r="AQ15" s="60"/>
    </row>
    <row r="16" spans="1:43" ht="8.25" customHeight="1">
      <c r="AE16" s="49"/>
      <c r="AF16" s="49"/>
      <c r="AG16" s="49"/>
    </row>
    <row r="17" spans="1:33" ht="44.25" customHeight="1">
      <c r="A17" s="36" t="s">
        <v>31</v>
      </c>
      <c r="B17" s="39" t="s">
        <v>37</v>
      </c>
      <c r="C17" s="92" t="s">
        <v>67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4"/>
      <c r="Q17" s="93" t="s">
        <v>68</v>
      </c>
      <c r="R17" s="93"/>
      <c r="S17" s="93"/>
      <c r="T17" s="93"/>
      <c r="U17" s="93"/>
      <c r="V17" s="93"/>
      <c r="W17" s="93"/>
      <c r="X17" s="93"/>
      <c r="Y17" s="93"/>
      <c r="Z17" s="93"/>
      <c r="AA17" s="94"/>
      <c r="AE17" s="49"/>
      <c r="AF17" s="49"/>
      <c r="AG17" s="49"/>
    </row>
    <row r="18" spans="1:33" ht="44.25" customHeight="1">
      <c r="A18" s="41" t="s">
        <v>80</v>
      </c>
      <c r="B18" s="42">
        <v>0.40625</v>
      </c>
      <c r="C18" s="96" t="str">
        <f>AE9</f>
        <v>アスルクラロ函館U15</v>
      </c>
      <c r="D18" s="97"/>
      <c r="E18" s="97"/>
      <c r="F18" s="97"/>
      <c r="G18" s="97"/>
      <c r="H18" s="55"/>
      <c r="I18" s="97" t="s">
        <v>81</v>
      </c>
      <c r="J18" s="97"/>
      <c r="K18" s="55"/>
      <c r="L18" s="97" t="str">
        <f>AF9</f>
        <v>ASC北海道U14　1st　</v>
      </c>
      <c r="M18" s="97"/>
      <c r="N18" s="97"/>
      <c r="O18" s="97"/>
      <c r="P18" s="98"/>
      <c r="Q18" s="97" t="str">
        <f>C23</f>
        <v>ジェネラーレ室蘭U15</v>
      </c>
      <c r="R18" s="97"/>
      <c r="S18" s="97"/>
      <c r="T18" s="97"/>
      <c r="U18" s="97"/>
      <c r="V18" s="43" t="s">
        <v>74</v>
      </c>
      <c r="W18" s="97" t="str">
        <f>AG11</f>
        <v>桜蘭中ピンク</v>
      </c>
      <c r="X18" s="97"/>
      <c r="Y18" s="97"/>
      <c r="Z18" s="97"/>
      <c r="AA18" s="98"/>
    </row>
    <row r="19" spans="1:33" ht="44.25" customHeight="1">
      <c r="A19" s="36" t="s">
        <v>82</v>
      </c>
      <c r="B19" s="44">
        <v>0.4201388888888889</v>
      </c>
      <c r="C19" s="99" t="str">
        <f>AE11</f>
        <v>せたなJユースU14</v>
      </c>
      <c r="D19" s="100"/>
      <c r="E19" s="100"/>
      <c r="F19" s="100"/>
      <c r="G19" s="100"/>
      <c r="H19" s="56"/>
      <c r="I19" s="100" t="s">
        <v>70</v>
      </c>
      <c r="J19" s="100"/>
      <c r="K19" s="56"/>
      <c r="L19" s="100" t="str">
        <f>AF11</f>
        <v>ジェネラーレ室蘭U15</v>
      </c>
      <c r="M19" s="100"/>
      <c r="N19" s="100"/>
      <c r="O19" s="100"/>
      <c r="P19" s="101"/>
      <c r="Q19" s="100" t="str">
        <f>C18</f>
        <v>アスルクラロ函館U15</v>
      </c>
      <c r="R19" s="100"/>
      <c r="S19" s="100"/>
      <c r="T19" s="100"/>
      <c r="U19" s="100"/>
      <c r="V19" s="43" t="s">
        <v>74</v>
      </c>
      <c r="W19" s="100" t="str">
        <f>AF9</f>
        <v>ASC北海道U14　1st　</v>
      </c>
      <c r="X19" s="100"/>
      <c r="Y19" s="100"/>
      <c r="Z19" s="100"/>
      <c r="AA19" s="101"/>
      <c r="AE19" s="49"/>
      <c r="AF19" s="49"/>
      <c r="AG19" s="49"/>
    </row>
    <row r="20" spans="1:33" ht="44.25" customHeight="1">
      <c r="A20" s="41" t="s">
        <v>83</v>
      </c>
      <c r="B20" s="42">
        <v>0.43402777777777773</v>
      </c>
      <c r="C20" s="96" t="str">
        <f>AG9</f>
        <v>ジェネラーレ室蘭U14</v>
      </c>
      <c r="D20" s="97"/>
      <c r="E20" s="97"/>
      <c r="F20" s="97"/>
      <c r="G20" s="97"/>
      <c r="H20" s="55"/>
      <c r="I20" s="97" t="s">
        <v>39</v>
      </c>
      <c r="J20" s="97"/>
      <c r="K20" s="55"/>
      <c r="L20" s="97" t="str">
        <f>AE9</f>
        <v>アスルクラロ函館U15</v>
      </c>
      <c r="M20" s="97"/>
      <c r="N20" s="97"/>
      <c r="O20" s="97"/>
      <c r="P20" s="98"/>
      <c r="Q20" s="97" t="str">
        <f>AE11</f>
        <v>せたなJユースU14</v>
      </c>
      <c r="R20" s="97"/>
      <c r="S20" s="97"/>
      <c r="T20" s="97"/>
      <c r="U20" s="97"/>
      <c r="V20" s="43" t="s">
        <v>74</v>
      </c>
      <c r="W20" s="97" t="str">
        <f>AF8</f>
        <v>桜蘭中レッド</v>
      </c>
      <c r="X20" s="97"/>
      <c r="Y20" s="97"/>
      <c r="Z20" s="97"/>
      <c r="AA20" s="98"/>
    </row>
    <row r="21" spans="1:33" ht="44.25" customHeight="1">
      <c r="A21" s="36" t="s">
        <v>84</v>
      </c>
      <c r="B21" s="44">
        <v>0.44791666666666669</v>
      </c>
      <c r="C21" s="99" t="str">
        <f>AG11</f>
        <v>桜蘭中ピンク</v>
      </c>
      <c r="D21" s="100"/>
      <c r="E21" s="100"/>
      <c r="F21" s="100"/>
      <c r="G21" s="100"/>
      <c r="H21" s="56"/>
      <c r="I21" s="100" t="s">
        <v>70</v>
      </c>
      <c r="J21" s="100"/>
      <c r="K21" s="56"/>
      <c r="L21" s="100" t="str">
        <f>AE11</f>
        <v>せたなJユースU14</v>
      </c>
      <c r="M21" s="100"/>
      <c r="N21" s="100"/>
      <c r="O21" s="100"/>
      <c r="P21" s="101"/>
      <c r="Q21" s="100" t="str">
        <f>AG9</f>
        <v>ジェネラーレ室蘭U14</v>
      </c>
      <c r="R21" s="100"/>
      <c r="S21" s="100"/>
      <c r="T21" s="100"/>
      <c r="U21" s="100"/>
      <c r="V21" s="43" t="s">
        <v>74</v>
      </c>
      <c r="W21" s="100" t="str">
        <f>L20</f>
        <v>アスルクラロ函館U15</v>
      </c>
      <c r="X21" s="100"/>
      <c r="Y21" s="100"/>
      <c r="Z21" s="100"/>
      <c r="AA21" s="101"/>
    </row>
    <row r="22" spans="1:33" ht="44.25" customHeight="1">
      <c r="A22" s="36" t="s">
        <v>85</v>
      </c>
      <c r="B22" s="44">
        <v>0.46180555555555558</v>
      </c>
      <c r="C22" s="99" t="str">
        <f>AF9</f>
        <v>ASC北海道U14　1st　</v>
      </c>
      <c r="D22" s="100"/>
      <c r="E22" s="100"/>
      <c r="F22" s="100"/>
      <c r="G22" s="100"/>
      <c r="H22" s="56"/>
      <c r="I22" s="100" t="s">
        <v>39</v>
      </c>
      <c r="J22" s="100"/>
      <c r="K22" s="56"/>
      <c r="L22" s="100" t="str">
        <f>AG9</f>
        <v>ジェネラーレ室蘭U14</v>
      </c>
      <c r="M22" s="100"/>
      <c r="N22" s="100"/>
      <c r="O22" s="100"/>
      <c r="P22" s="101"/>
      <c r="Q22" s="100" t="str">
        <f>AG11</f>
        <v>桜蘭中ピンク</v>
      </c>
      <c r="R22" s="100"/>
      <c r="S22" s="100"/>
      <c r="T22" s="100"/>
      <c r="U22" s="100"/>
      <c r="V22" s="43" t="s">
        <v>86</v>
      </c>
      <c r="W22" s="100" t="str">
        <f>L21</f>
        <v>せたなJユースU14</v>
      </c>
      <c r="X22" s="100"/>
      <c r="Y22" s="100"/>
      <c r="Z22" s="100"/>
      <c r="AA22" s="101"/>
    </row>
    <row r="23" spans="1:33" ht="44.25" customHeight="1">
      <c r="A23" s="46" t="s">
        <v>87</v>
      </c>
      <c r="B23" s="47">
        <v>0.47569444444444442</v>
      </c>
      <c r="C23" s="102" t="str">
        <f>AF11</f>
        <v>ジェネラーレ室蘭U15</v>
      </c>
      <c r="D23" s="103"/>
      <c r="E23" s="103"/>
      <c r="F23" s="103"/>
      <c r="G23" s="103"/>
      <c r="H23" s="57"/>
      <c r="I23" s="103" t="s">
        <v>88</v>
      </c>
      <c r="J23" s="103"/>
      <c r="K23" s="57"/>
      <c r="L23" s="103" t="str">
        <f>AG11</f>
        <v>桜蘭中ピンク</v>
      </c>
      <c r="M23" s="103"/>
      <c r="N23" s="103"/>
      <c r="O23" s="103"/>
      <c r="P23" s="104"/>
      <c r="Q23" s="103" t="str">
        <f>AF9</f>
        <v>ASC北海道U14　1st　</v>
      </c>
      <c r="R23" s="103"/>
      <c r="S23" s="103"/>
      <c r="T23" s="103"/>
      <c r="U23" s="103"/>
      <c r="V23" s="43" t="s">
        <v>89</v>
      </c>
      <c r="W23" s="103" t="str">
        <f>AG8</f>
        <v>ASC北海道U14　2nd</v>
      </c>
      <c r="X23" s="103"/>
      <c r="Y23" s="103"/>
      <c r="Z23" s="103"/>
      <c r="AA23" s="104"/>
    </row>
    <row r="24" spans="1:33" ht="27.75" customHeight="1">
      <c r="A24" s="45"/>
      <c r="B24" s="50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51"/>
      <c r="W24" s="48"/>
      <c r="X24" s="48"/>
      <c r="Y24" s="48"/>
      <c r="Z24" s="48"/>
      <c r="AA24" s="48"/>
    </row>
    <row r="25" spans="1:33" ht="15.75" customHeight="1">
      <c r="A25" s="45"/>
      <c r="B25" s="50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51"/>
      <c r="W25" s="48"/>
      <c r="X25" s="48"/>
      <c r="Y25" s="48"/>
      <c r="Z25" s="48"/>
      <c r="AA25" s="48"/>
    </row>
    <row r="26" spans="1:33" ht="15" customHeight="1">
      <c r="A26" s="37" t="s">
        <v>64</v>
      </c>
    </row>
    <row r="27" spans="1:33" ht="15" customHeight="1"/>
    <row r="28" spans="1:33" ht="15" customHeight="1">
      <c r="J28" s="91" t="s">
        <v>63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38"/>
    </row>
    <row r="29" spans="1:33" ht="15" customHeight="1"/>
    <row r="30" spans="1:33" ht="15" customHeight="1">
      <c r="A30" s="37" t="s">
        <v>42</v>
      </c>
      <c r="AD30" s="105"/>
      <c r="AE30" s="105"/>
      <c r="AF30" s="105"/>
      <c r="AG30" s="105"/>
    </row>
    <row r="31" spans="1:33" ht="8.25" customHeight="1">
      <c r="AD31" s="105"/>
      <c r="AE31" s="105"/>
      <c r="AF31" s="105"/>
      <c r="AG31" s="105"/>
    </row>
    <row r="32" spans="1:33" ht="42.75" customHeight="1">
      <c r="A32" s="36" t="s">
        <v>31</v>
      </c>
      <c r="B32" s="39" t="s">
        <v>37</v>
      </c>
      <c r="C32" s="92" t="s">
        <v>67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4"/>
      <c r="Q32" s="92" t="s">
        <v>68</v>
      </c>
      <c r="R32" s="93"/>
      <c r="S32" s="93"/>
      <c r="T32" s="93"/>
      <c r="U32" s="93"/>
      <c r="V32" s="93"/>
      <c r="W32" s="93"/>
      <c r="X32" s="93"/>
      <c r="Y32" s="93"/>
      <c r="Z32" s="93"/>
      <c r="AA32" s="94"/>
      <c r="AD32" s="40" t="s">
        <v>6</v>
      </c>
      <c r="AE32" s="39">
        <v>1</v>
      </c>
      <c r="AF32" s="39">
        <v>2</v>
      </c>
      <c r="AG32" s="39">
        <v>3</v>
      </c>
    </row>
    <row r="33" spans="1:33" ht="42.75" customHeight="1">
      <c r="A33" s="39" t="s">
        <v>32</v>
      </c>
      <c r="B33" s="44">
        <v>0.50694444444444442</v>
      </c>
      <c r="C33" s="106" t="str">
        <f>AE33</f>
        <v>A１位</v>
      </c>
      <c r="D33" s="107"/>
      <c r="E33" s="107"/>
      <c r="F33" s="107"/>
      <c r="G33" s="107"/>
      <c r="H33" s="48"/>
      <c r="I33" s="107" t="s">
        <v>90</v>
      </c>
      <c r="J33" s="107"/>
      <c r="K33" s="48"/>
      <c r="L33" s="107" t="str">
        <f>AF36</f>
        <v>D２位</v>
      </c>
      <c r="M33" s="107"/>
      <c r="N33" s="107"/>
      <c r="O33" s="107"/>
      <c r="P33" s="108"/>
      <c r="Q33" s="107" t="str">
        <f>C35</f>
        <v>A３位</v>
      </c>
      <c r="R33" s="107"/>
      <c r="S33" s="107"/>
      <c r="T33" s="107"/>
      <c r="U33" s="107"/>
      <c r="V33" s="52" t="s">
        <v>71</v>
      </c>
      <c r="W33" s="107" t="str">
        <f>L35</f>
        <v>B3位</v>
      </c>
      <c r="X33" s="107"/>
      <c r="Y33" s="107"/>
      <c r="Z33" s="107"/>
      <c r="AA33" s="108"/>
      <c r="AD33" s="39" t="s">
        <v>91</v>
      </c>
      <c r="AE33" s="39" t="s">
        <v>15</v>
      </c>
      <c r="AF33" s="39" t="s">
        <v>14</v>
      </c>
      <c r="AG33" s="39" t="s">
        <v>26</v>
      </c>
    </row>
    <row r="34" spans="1:33" ht="42.75" customHeight="1">
      <c r="A34" s="39" t="s">
        <v>92</v>
      </c>
      <c r="B34" s="44">
        <v>0.52430555555555558</v>
      </c>
      <c r="C34" s="109" t="str">
        <f>AE35</f>
        <v>C1位</v>
      </c>
      <c r="D34" s="110"/>
      <c r="E34" s="110"/>
      <c r="F34" s="110"/>
      <c r="G34" s="110"/>
      <c r="H34" s="58"/>
      <c r="I34" s="110" t="s">
        <v>90</v>
      </c>
      <c r="J34" s="110"/>
      <c r="K34" s="58"/>
      <c r="L34" s="110" t="str">
        <f>AF34</f>
        <v>B２位</v>
      </c>
      <c r="M34" s="110"/>
      <c r="N34" s="110"/>
      <c r="O34" s="110"/>
      <c r="P34" s="111"/>
      <c r="Q34" s="110" t="str">
        <f>C33</f>
        <v>A１位</v>
      </c>
      <c r="R34" s="110"/>
      <c r="S34" s="110"/>
      <c r="T34" s="110"/>
      <c r="U34" s="110"/>
      <c r="V34" s="52" t="s">
        <v>74</v>
      </c>
      <c r="W34" s="110" t="str">
        <f>L33</f>
        <v>D２位</v>
      </c>
      <c r="X34" s="110"/>
      <c r="Y34" s="110"/>
      <c r="Z34" s="110"/>
      <c r="AA34" s="111"/>
      <c r="AD34" s="39" t="s">
        <v>93</v>
      </c>
      <c r="AE34" s="39" t="s">
        <v>17</v>
      </c>
      <c r="AF34" s="39" t="s">
        <v>20</v>
      </c>
      <c r="AG34" s="39" t="s">
        <v>27</v>
      </c>
    </row>
    <row r="35" spans="1:33" ht="42.75" customHeight="1">
      <c r="A35" s="39" t="s">
        <v>94</v>
      </c>
      <c r="B35" s="44">
        <v>0.54166666666666663</v>
      </c>
      <c r="C35" s="106" t="str">
        <f>AG33</f>
        <v>A３位</v>
      </c>
      <c r="D35" s="107"/>
      <c r="E35" s="107"/>
      <c r="F35" s="107"/>
      <c r="G35" s="107"/>
      <c r="H35" s="48"/>
      <c r="I35" s="107" t="s">
        <v>90</v>
      </c>
      <c r="J35" s="107"/>
      <c r="K35" s="48"/>
      <c r="L35" s="107" t="str">
        <f>AG34</f>
        <v>B3位</v>
      </c>
      <c r="M35" s="107"/>
      <c r="N35" s="107"/>
      <c r="O35" s="107"/>
      <c r="P35" s="108"/>
      <c r="Q35" s="107" t="str">
        <f>C34</f>
        <v>C1位</v>
      </c>
      <c r="R35" s="107"/>
      <c r="S35" s="107"/>
      <c r="T35" s="107"/>
      <c r="U35" s="107"/>
      <c r="V35" s="52" t="s">
        <v>74</v>
      </c>
      <c r="W35" s="107" t="str">
        <f>L34</f>
        <v>B２位</v>
      </c>
      <c r="X35" s="107"/>
      <c r="Y35" s="107"/>
      <c r="Z35" s="107"/>
      <c r="AA35" s="108"/>
      <c r="AD35" s="39" t="s">
        <v>95</v>
      </c>
      <c r="AE35" s="39" t="s">
        <v>44</v>
      </c>
      <c r="AF35" s="39" t="s">
        <v>18</v>
      </c>
      <c r="AG35" s="39" t="s">
        <v>28</v>
      </c>
    </row>
    <row r="36" spans="1:33" ht="42.75" customHeight="1">
      <c r="A36" s="39" t="s">
        <v>96</v>
      </c>
      <c r="B36" s="44">
        <v>0.55902777777777779</v>
      </c>
      <c r="C36" s="109" t="s">
        <v>46</v>
      </c>
      <c r="D36" s="110"/>
      <c r="E36" s="110"/>
      <c r="F36" s="110"/>
      <c r="G36" s="110"/>
      <c r="H36" s="58"/>
      <c r="I36" s="110" t="s">
        <v>81</v>
      </c>
      <c r="J36" s="110"/>
      <c r="K36" s="58"/>
      <c r="L36" s="110" t="s">
        <v>47</v>
      </c>
      <c r="M36" s="110"/>
      <c r="N36" s="110"/>
      <c r="O36" s="110"/>
      <c r="P36" s="111"/>
      <c r="Q36" s="110" t="str">
        <f>C38</f>
        <v>A⑨勝ち</v>
      </c>
      <c r="R36" s="110"/>
      <c r="S36" s="110"/>
      <c r="T36" s="110"/>
      <c r="U36" s="110"/>
      <c r="V36" s="52" t="s">
        <v>71</v>
      </c>
      <c r="W36" s="110" t="str">
        <f>L38</f>
        <v>B⑨勝ち</v>
      </c>
      <c r="X36" s="110"/>
      <c r="Y36" s="110"/>
      <c r="Z36" s="110"/>
      <c r="AA36" s="111"/>
      <c r="AD36" s="39" t="s">
        <v>78</v>
      </c>
      <c r="AE36" s="39" t="s">
        <v>21</v>
      </c>
      <c r="AF36" s="39" t="s">
        <v>16</v>
      </c>
      <c r="AG36" s="39" t="s">
        <v>45</v>
      </c>
    </row>
    <row r="37" spans="1:33" ht="42.75" customHeight="1">
      <c r="A37" s="39" t="s">
        <v>97</v>
      </c>
      <c r="B37" s="44">
        <v>0.57638888888888895</v>
      </c>
      <c r="C37" s="112" t="s">
        <v>48</v>
      </c>
      <c r="D37" s="113"/>
      <c r="E37" s="113"/>
      <c r="F37" s="113"/>
      <c r="G37" s="113"/>
      <c r="H37" s="59"/>
      <c r="I37" s="113" t="s">
        <v>70</v>
      </c>
      <c r="J37" s="113"/>
      <c r="K37" s="59"/>
      <c r="L37" s="113" t="s">
        <v>49</v>
      </c>
      <c r="M37" s="113"/>
      <c r="N37" s="113"/>
      <c r="O37" s="113"/>
      <c r="P37" s="114"/>
      <c r="Q37" s="110" t="str">
        <f>C36</f>
        <v>A⑦勝ち</v>
      </c>
      <c r="R37" s="110"/>
      <c r="S37" s="110"/>
      <c r="T37" s="110"/>
      <c r="U37" s="110"/>
      <c r="V37" s="52" t="s">
        <v>74</v>
      </c>
      <c r="W37" s="110" t="str">
        <f>L36</f>
        <v>B⑦勝ち</v>
      </c>
      <c r="X37" s="110"/>
      <c r="Y37" s="110"/>
      <c r="Z37" s="110"/>
      <c r="AA37" s="111"/>
    </row>
    <row r="38" spans="1:33" ht="42.75" customHeight="1">
      <c r="A38" s="39" t="s">
        <v>98</v>
      </c>
      <c r="B38" s="44">
        <v>0.59375</v>
      </c>
      <c r="C38" s="112" t="s">
        <v>50</v>
      </c>
      <c r="D38" s="113"/>
      <c r="E38" s="113"/>
      <c r="F38" s="113"/>
      <c r="G38" s="113"/>
      <c r="H38" s="59"/>
      <c r="I38" s="113" t="s">
        <v>70</v>
      </c>
      <c r="J38" s="113"/>
      <c r="K38" s="59"/>
      <c r="L38" s="113" t="s">
        <v>51</v>
      </c>
      <c r="M38" s="113"/>
      <c r="N38" s="113"/>
      <c r="O38" s="113"/>
      <c r="P38" s="114"/>
      <c r="Q38" s="113" t="str">
        <f>C37</f>
        <v>A⑦負け</v>
      </c>
      <c r="R38" s="113"/>
      <c r="S38" s="113"/>
      <c r="T38" s="113"/>
      <c r="U38" s="113"/>
      <c r="V38" s="52" t="s">
        <v>74</v>
      </c>
      <c r="W38" s="113" t="str">
        <f>L37</f>
        <v>B⑦負け</v>
      </c>
      <c r="X38" s="113"/>
      <c r="Y38" s="113"/>
      <c r="Z38" s="113"/>
      <c r="AA38" s="114"/>
    </row>
    <row r="39" spans="1:33" ht="42.75" customHeight="1">
      <c r="A39" s="39" t="s">
        <v>99</v>
      </c>
      <c r="B39" s="54">
        <v>0.61111111111111105</v>
      </c>
      <c r="C39" s="112" t="s">
        <v>52</v>
      </c>
      <c r="D39" s="113"/>
      <c r="E39" s="113"/>
      <c r="F39" s="113"/>
      <c r="G39" s="113"/>
      <c r="H39" s="59"/>
      <c r="I39" s="113" t="s">
        <v>39</v>
      </c>
      <c r="J39" s="113"/>
      <c r="K39" s="59"/>
      <c r="L39" s="113" t="s">
        <v>53</v>
      </c>
      <c r="M39" s="113"/>
      <c r="N39" s="113"/>
      <c r="O39" s="113"/>
      <c r="P39" s="114"/>
      <c r="Q39" s="109" t="s">
        <v>60</v>
      </c>
      <c r="R39" s="110"/>
      <c r="S39" s="110"/>
      <c r="T39" s="110"/>
      <c r="U39" s="110"/>
      <c r="V39" s="110"/>
      <c r="W39" s="110"/>
      <c r="X39" s="110"/>
      <c r="Y39" s="110"/>
      <c r="Z39" s="110"/>
      <c r="AA39" s="111"/>
    </row>
    <row r="40" spans="1:33" ht="27.75" customHeight="1"/>
    <row r="41" spans="1:33" ht="15" customHeight="1">
      <c r="A41" s="37" t="s">
        <v>41</v>
      </c>
    </row>
    <row r="42" spans="1:33" ht="8.25" customHeight="1"/>
    <row r="43" spans="1:33" ht="42.75" customHeight="1">
      <c r="A43" s="36" t="s">
        <v>31</v>
      </c>
      <c r="B43" s="39" t="s">
        <v>37</v>
      </c>
      <c r="C43" s="92" t="s">
        <v>67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4"/>
      <c r="Q43" s="92" t="s">
        <v>68</v>
      </c>
      <c r="R43" s="93"/>
      <c r="S43" s="93"/>
      <c r="T43" s="93"/>
      <c r="U43" s="93"/>
      <c r="V43" s="93"/>
      <c r="W43" s="93"/>
      <c r="X43" s="93"/>
      <c r="Y43" s="93"/>
      <c r="Z43" s="93"/>
      <c r="AA43" s="94"/>
    </row>
    <row r="44" spans="1:33" ht="42.75" customHeight="1">
      <c r="A44" s="41" t="s">
        <v>100</v>
      </c>
      <c r="B44" s="44">
        <v>0.50694444444444442</v>
      </c>
      <c r="C44" s="106" t="str">
        <f>AE34</f>
        <v>B１位</v>
      </c>
      <c r="D44" s="107"/>
      <c r="E44" s="107"/>
      <c r="F44" s="107"/>
      <c r="G44" s="107"/>
      <c r="H44" s="48"/>
      <c r="I44" s="107" t="s">
        <v>81</v>
      </c>
      <c r="J44" s="107"/>
      <c r="K44" s="48"/>
      <c r="L44" s="107" t="str">
        <f>AF35</f>
        <v>C２位</v>
      </c>
      <c r="M44" s="107"/>
      <c r="N44" s="107"/>
      <c r="O44" s="107"/>
      <c r="P44" s="108"/>
      <c r="Q44" s="107" t="str">
        <f>C46</f>
        <v>C3位</v>
      </c>
      <c r="R44" s="107"/>
      <c r="S44" s="107"/>
      <c r="T44" s="107"/>
      <c r="U44" s="107"/>
      <c r="V44" s="51"/>
      <c r="W44" s="107" t="str">
        <f>L46</f>
        <v>D３位</v>
      </c>
      <c r="X44" s="107"/>
      <c r="Y44" s="107"/>
      <c r="Z44" s="107"/>
      <c r="AA44" s="108"/>
    </row>
    <row r="45" spans="1:33" ht="42.75" customHeight="1">
      <c r="A45" s="36" t="s">
        <v>33</v>
      </c>
      <c r="B45" s="44">
        <v>0.52430555555555558</v>
      </c>
      <c r="C45" s="109" t="str">
        <f>AE36</f>
        <v>D１位</v>
      </c>
      <c r="D45" s="110"/>
      <c r="E45" s="110"/>
      <c r="F45" s="110"/>
      <c r="G45" s="110"/>
      <c r="H45" s="58"/>
      <c r="I45" s="110" t="s">
        <v>70</v>
      </c>
      <c r="J45" s="110"/>
      <c r="K45" s="58"/>
      <c r="L45" s="110" t="str">
        <f>AF33</f>
        <v>A２位</v>
      </c>
      <c r="M45" s="110"/>
      <c r="N45" s="110"/>
      <c r="O45" s="110"/>
      <c r="P45" s="111"/>
      <c r="Q45" s="110" t="str">
        <f>C44</f>
        <v>B１位</v>
      </c>
      <c r="R45" s="110"/>
      <c r="S45" s="110"/>
      <c r="T45" s="110"/>
      <c r="U45" s="110"/>
      <c r="V45" s="52"/>
      <c r="W45" s="110" t="str">
        <f>L44</f>
        <v>C２位</v>
      </c>
      <c r="X45" s="110"/>
      <c r="Y45" s="110"/>
      <c r="Z45" s="110"/>
      <c r="AA45" s="111"/>
    </row>
    <row r="46" spans="1:33" ht="42.75" customHeight="1">
      <c r="A46" s="41" t="s">
        <v>101</v>
      </c>
      <c r="B46" s="44">
        <v>0.54166666666666663</v>
      </c>
      <c r="C46" s="106" t="str">
        <f>AG35</f>
        <v>C3位</v>
      </c>
      <c r="D46" s="107"/>
      <c r="E46" s="107"/>
      <c r="F46" s="107"/>
      <c r="G46" s="107"/>
      <c r="H46" s="48"/>
      <c r="I46" s="107" t="s">
        <v>70</v>
      </c>
      <c r="J46" s="107"/>
      <c r="K46" s="48"/>
      <c r="L46" s="107" t="str">
        <f>AG36</f>
        <v>D３位</v>
      </c>
      <c r="M46" s="107"/>
      <c r="N46" s="107"/>
      <c r="O46" s="107"/>
      <c r="P46" s="108"/>
      <c r="Q46" s="107" t="str">
        <f>C45</f>
        <v>D１位</v>
      </c>
      <c r="R46" s="107"/>
      <c r="S46" s="107"/>
      <c r="T46" s="107"/>
      <c r="U46" s="107"/>
      <c r="V46" s="51"/>
      <c r="W46" s="107" t="str">
        <f>L45</f>
        <v>A２位</v>
      </c>
      <c r="X46" s="107"/>
      <c r="Y46" s="107"/>
      <c r="Z46" s="107"/>
      <c r="AA46" s="108"/>
    </row>
    <row r="47" spans="1:33" ht="42.75" customHeight="1">
      <c r="A47" s="36" t="s">
        <v>35</v>
      </c>
      <c r="B47" s="44">
        <v>0.55902777777777779</v>
      </c>
      <c r="C47" s="109" t="s">
        <v>55</v>
      </c>
      <c r="D47" s="110"/>
      <c r="E47" s="110"/>
      <c r="F47" s="110"/>
      <c r="G47" s="110"/>
      <c r="H47" s="58"/>
      <c r="I47" s="110" t="s">
        <v>81</v>
      </c>
      <c r="J47" s="110"/>
      <c r="K47" s="58"/>
      <c r="L47" s="110" t="s">
        <v>57</v>
      </c>
      <c r="M47" s="110"/>
      <c r="N47" s="110"/>
      <c r="O47" s="110"/>
      <c r="P47" s="111"/>
      <c r="Q47" s="110" t="str">
        <f>C49</f>
        <v>A⑨負け</v>
      </c>
      <c r="R47" s="110"/>
      <c r="S47" s="110"/>
      <c r="T47" s="110"/>
      <c r="U47" s="110"/>
      <c r="V47" s="52"/>
      <c r="W47" s="110" t="str">
        <f>L49</f>
        <v>B⑨負け</v>
      </c>
      <c r="X47" s="110"/>
      <c r="Y47" s="110"/>
      <c r="Z47" s="110"/>
      <c r="AA47" s="111"/>
    </row>
    <row r="48" spans="1:33" ht="42.75" customHeight="1">
      <c r="A48" s="36" t="s">
        <v>102</v>
      </c>
      <c r="B48" s="44">
        <v>0.57638888888888895</v>
      </c>
      <c r="C48" s="109" t="s">
        <v>54</v>
      </c>
      <c r="D48" s="110"/>
      <c r="E48" s="110"/>
      <c r="F48" s="110"/>
      <c r="G48" s="110"/>
      <c r="H48" s="58"/>
      <c r="I48" s="110" t="s">
        <v>70</v>
      </c>
      <c r="J48" s="110"/>
      <c r="K48" s="58"/>
      <c r="L48" s="110" t="s">
        <v>58</v>
      </c>
      <c r="M48" s="110"/>
      <c r="N48" s="110"/>
      <c r="O48" s="110"/>
      <c r="P48" s="111"/>
      <c r="Q48" s="110" t="str">
        <f>C47</f>
        <v>A⑧勝ち</v>
      </c>
      <c r="R48" s="110"/>
      <c r="S48" s="110"/>
      <c r="T48" s="110"/>
      <c r="U48" s="110"/>
      <c r="V48" s="52"/>
      <c r="W48" s="110" t="str">
        <f>L47</f>
        <v>B⑧勝ち</v>
      </c>
      <c r="X48" s="110"/>
      <c r="Y48" s="110"/>
      <c r="Z48" s="110"/>
      <c r="AA48" s="111"/>
    </row>
    <row r="49" spans="1:27" ht="42.75" customHeight="1">
      <c r="A49" s="46" t="s">
        <v>36</v>
      </c>
      <c r="B49" s="44">
        <v>0.59375</v>
      </c>
      <c r="C49" s="112" t="s">
        <v>56</v>
      </c>
      <c r="D49" s="113"/>
      <c r="E49" s="113"/>
      <c r="F49" s="113"/>
      <c r="G49" s="113"/>
      <c r="H49" s="59"/>
      <c r="I49" s="113" t="s">
        <v>39</v>
      </c>
      <c r="J49" s="113"/>
      <c r="K49" s="59"/>
      <c r="L49" s="113" t="s">
        <v>59</v>
      </c>
      <c r="M49" s="113"/>
      <c r="N49" s="113"/>
      <c r="O49" s="113"/>
      <c r="P49" s="114"/>
      <c r="Q49" s="113" t="str">
        <f>C48</f>
        <v>A⑧負け</v>
      </c>
      <c r="R49" s="113"/>
      <c r="S49" s="113"/>
      <c r="T49" s="113"/>
      <c r="U49" s="113"/>
      <c r="V49" s="53"/>
      <c r="W49" s="113" t="str">
        <f>L48</f>
        <v>B⑧負け</v>
      </c>
      <c r="X49" s="113"/>
      <c r="Y49" s="113"/>
      <c r="Z49" s="113"/>
      <c r="AA49" s="114"/>
    </row>
    <row r="50" spans="1:27" ht="15" customHeight="1"/>
    <row r="51" spans="1:27" ht="15" customHeight="1"/>
    <row r="52" spans="1:27" ht="15" customHeight="1"/>
    <row r="53" spans="1:27" ht="15" customHeight="1"/>
    <row r="54" spans="1:27" ht="15" customHeight="1"/>
    <row r="55" spans="1:27" ht="15" customHeight="1"/>
    <row r="56" spans="1:27" ht="15" customHeight="1"/>
    <row r="57" spans="1:27" ht="15" customHeight="1"/>
    <row r="58" spans="1:27" ht="15" customHeight="1"/>
    <row r="59" spans="1:27" ht="15" customHeight="1"/>
    <row r="60" spans="1:27" ht="15" customHeight="1"/>
    <row r="61" spans="1:27" ht="15" customHeight="1"/>
    <row r="62" spans="1:27" ht="15" customHeight="1"/>
    <row r="63" spans="1:27" ht="15" customHeight="1"/>
    <row r="64" spans="1:2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</sheetData>
  <mergeCells count="136">
    <mergeCell ref="C49:G49"/>
    <mergeCell ref="I49:J49"/>
    <mergeCell ref="L49:P49"/>
    <mergeCell ref="Q49:U49"/>
    <mergeCell ref="W49:AA49"/>
    <mergeCell ref="C47:G47"/>
    <mergeCell ref="I47:J47"/>
    <mergeCell ref="L47:P47"/>
    <mergeCell ref="Q47:U47"/>
    <mergeCell ref="W47:AA47"/>
    <mergeCell ref="C48:G48"/>
    <mergeCell ref="I48:J48"/>
    <mergeCell ref="L48:P48"/>
    <mergeCell ref="Q48:U48"/>
    <mergeCell ref="W48:AA48"/>
    <mergeCell ref="C45:G45"/>
    <mergeCell ref="I45:J45"/>
    <mergeCell ref="L45:P45"/>
    <mergeCell ref="Q45:U45"/>
    <mergeCell ref="W45:AA45"/>
    <mergeCell ref="C46:G46"/>
    <mergeCell ref="I46:J46"/>
    <mergeCell ref="L46:P46"/>
    <mergeCell ref="Q46:U46"/>
    <mergeCell ref="W46:AA46"/>
    <mergeCell ref="C43:P43"/>
    <mergeCell ref="Q43:AA43"/>
    <mergeCell ref="C44:G44"/>
    <mergeCell ref="I44:J44"/>
    <mergeCell ref="L44:P44"/>
    <mergeCell ref="Q44:U44"/>
    <mergeCell ref="W44:AA44"/>
    <mergeCell ref="C38:G38"/>
    <mergeCell ref="I38:J38"/>
    <mergeCell ref="L38:P38"/>
    <mergeCell ref="Q38:U38"/>
    <mergeCell ref="W38:AA38"/>
    <mergeCell ref="C39:G39"/>
    <mergeCell ref="I39:J39"/>
    <mergeCell ref="L39:P39"/>
    <mergeCell ref="Q39:AA39"/>
    <mergeCell ref="C36:G36"/>
    <mergeCell ref="I36:J36"/>
    <mergeCell ref="L36:P36"/>
    <mergeCell ref="Q36:U36"/>
    <mergeCell ref="W36:AA36"/>
    <mergeCell ref="C37:G37"/>
    <mergeCell ref="I37:J37"/>
    <mergeCell ref="L37:P37"/>
    <mergeCell ref="Q37:U37"/>
    <mergeCell ref="W37:AA37"/>
    <mergeCell ref="C34:G34"/>
    <mergeCell ref="I34:J34"/>
    <mergeCell ref="L34:P34"/>
    <mergeCell ref="Q34:U34"/>
    <mergeCell ref="W34:AA34"/>
    <mergeCell ref="C35:G35"/>
    <mergeCell ref="I35:J35"/>
    <mergeCell ref="L35:P35"/>
    <mergeCell ref="Q35:U35"/>
    <mergeCell ref="W35:AA35"/>
    <mergeCell ref="J28:X28"/>
    <mergeCell ref="AD30:AG31"/>
    <mergeCell ref="C32:P32"/>
    <mergeCell ref="Q32:AA32"/>
    <mergeCell ref="C33:G33"/>
    <mergeCell ref="I33:J33"/>
    <mergeCell ref="L33:P33"/>
    <mergeCell ref="Q33:U33"/>
    <mergeCell ref="W33:AA33"/>
    <mergeCell ref="C22:G22"/>
    <mergeCell ref="I22:J22"/>
    <mergeCell ref="L22:P22"/>
    <mergeCell ref="Q22:U22"/>
    <mergeCell ref="W22:AA22"/>
    <mergeCell ref="C23:G23"/>
    <mergeCell ref="I23:J23"/>
    <mergeCell ref="L23:P23"/>
    <mergeCell ref="Q23:U23"/>
    <mergeCell ref="W23:AA23"/>
    <mergeCell ref="C20:G20"/>
    <mergeCell ref="I20:J20"/>
    <mergeCell ref="L20:P20"/>
    <mergeCell ref="Q20:U20"/>
    <mergeCell ref="W20:AA20"/>
    <mergeCell ref="C21:G21"/>
    <mergeCell ref="I21:J21"/>
    <mergeCell ref="L21:P21"/>
    <mergeCell ref="Q21:U21"/>
    <mergeCell ref="W21:AA21"/>
    <mergeCell ref="C18:G18"/>
    <mergeCell ref="I18:J18"/>
    <mergeCell ref="L18:P18"/>
    <mergeCell ref="Q18:U18"/>
    <mergeCell ref="W18:AA18"/>
    <mergeCell ref="C19:G19"/>
    <mergeCell ref="I19:J19"/>
    <mergeCell ref="L19:P19"/>
    <mergeCell ref="Q19:U19"/>
    <mergeCell ref="W19:AA19"/>
    <mergeCell ref="C13:G13"/>
    <mergeCell ref="I13:J13"/>
    <mergeCell ref="L13:P13"/>
    <mergeCell ref="Q13:U13"/>
    <mergeCell ref="W13:AA13"/>
    <mergeCell ref="C17:P17"/>
    <mergeCell ref="Q17:AA17"/>
    <mergeCell ref="C11:G11"/>
    <mergeCell ref="I11:J11"/>
    <mergeCell ref="L11:P11"/>
    <mergeCell ref="Q11:U11"/>
    <mergeCell ref="W11:AA11"/>
    <mergeCell ref="C12:G12"/>
    <mergeCell ref="I12:J12"/>
    <mergeCell ref="L12:P12"/>
    <mergeCell ref="Q12:U12"/>
    <mergeCell ref="W12:AA12"/>
    <mergeCell ref="C9:G9"/>
    <mergeCell ref="I9:J9"/>
    <mergeCell ref="L9:P9"/>
    <mergeCell ref="Q9:U9"/>
    <mergeCell ref="W9:AA9"/>
    <mergeCell ref="C10:G10"/>
    <mergeCell ref="I10:J10"/>
    <mergeCell ref="L10:P10"/>
    <mergeCell ref="Q10:U10"/>
    <mergeCell ref="W10:AA10"/>
    <mergeCell ref="J3:X3"/>
    <mergeCell ref="C7:P7"/>
    <mergeCell ref="Q7:AA7"/>
    <mergeCell ref="AD7:AG7"/>
    <mergeCell ref="C8:G8"/>
    <mergeCell ref="I8:J8"/>
    <mergeCell ref="L8:P8"/>
    <mergeCell ref="Q8:U8"/>
    <mergeCell ref="W8:AA8"/>
  </mergeCells>
  <phoneticPr fontId="1"/>
  <pageMargins left="0.78740157480314965" right="0.78740157480314965" top="0.78740157480314965" bottom="0.78740157480314965" header="0" footer="0"/>
  <pageSetup paperSize="9" orientation="portrait" r:id="rId1"/>
  <ignoredErrors>
    <ignoredError sqref="Q36:AA36 Q47:AA4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81"/>
  <sheetViews>
    <sheetView tabSelected="1" view="pageBreakPreview" zoomScaleNormal="100" zoomScaleSheetLayoutView="100" workbookViewId="0">
      <selection activeCell="AH25" sqref="AH25"/>
    </sheetView>
  </sheetViews>
  <sheetFormatPr defaultRowHeight="13.5"/>
  <cols>
    <col min="1" max="2" width="2" customWidth="1"/>
    <col min="3" max="3" width="3.125" customWidth="1"/>
    <col min="4" max="7" width="2" customWidth="1"/>
    <col min="8" max="8" width="3.125" customWidth="1"/>
    <col min="9" max="12" width="2" customWidth="1"/>
    <col min="13" max="13" width="3.125" customWidth="1"/>
    <col min="14" max="17" width="2" customWidth="1"/>
    <col min="18" max="18" width="3.125" customWidth="1"/>
    <col min="19" max="20" width="2" customWidth="1"/>
    <col min="21" max="23" width="4.5" customWidth="1"/>
    <col min="24" max="28" width="5" customWidth="1"/>
    <col min="29" max="35" width="2.25" customWidth="1"/>
  </cols>
  <sheetData>
    <row r="1" spans="1:46" s="1" customFormat="1" ht="14.25">
      <c r="A1" s="1" t="s">
        <v>0</v>
      </c>
    </row>
    <row r="2" spans="1:46" s="1" customFormat="1" ht="14.25" customHeight="1">
      <c r="Q2" s="152" t="s">
        <v>66</v>
      </c>
      <c r="R2" s="152"/>
      <c r="S2" s="152"/>
      <c r="T2" s="152"/>
      <c r="U2" s="152"/>
      <c r="V2" s="152"/>
      <c r="W2" s="152"/>
      <c r="X2" s="152"/>
      <c r="Y2" s="152"/>
      <c r="Z2" s="152"/>
      <c r="AA2" s="23"/>
      <c r="AB2" s="23"/>
      <c r="AC2" s="23"/>
      <c r="AD2" s="23"/>
    </row>
    <row r="3" spans="1:46" s="1" customFormat="1" ht="14.25"/>
    <row r="4" spans="1:46" s="1" customFormat="1" ht="14.25">
      <c r="A4" s="1" t="s">
        <v>1</v>
      </c>
    </row>
    <row r="5" spans="1:46" s="1" customFormat="1" ht="8.25" customHeight="1" thickBot="1"/>
    <row r="6" spans="1:46" s="1" customFormat="1" ht="34.5" customHeight="1">
      <c r="A6" s="139"/>
      <c r="B6" s="140"/>
      <c r="C6" s="140"/>
      <c r="D6" s="140"/>
      <c r="E6" s="141"/>
      <c r="F6" s="153" t="str">
        <f>A7</f>
        <v>せたなJユースU15</v>
      </c>
      <c r="G6" s="154"/>
      <c r="H6" s="154"/>
      <c r="I6" s="154"/>
      <c r="J6" s="155"/>
      <c r="K6" s="153" t="str">
        <f>A8</f>
        <v>桜蘭中レッド</v>
      </c>
      <c r="L6" s="154"/>
      <c r="M6" s="154"/>
      <c r="N6" s="154"/>
      <c r="O6" s="155"/>
      <c r="P6" s="156" t="str">
        <f>A9</f>
        <v>ASC北海道U14　2nd</v>
      </c>
      <c r="Q6" s="156"/>
      <c r="R6" s="156"/>
      <c r="S6" s="156"/>
      <c r="T6" s="153"/>
      <c r="U6" s="25" t="s">
        <v>7</v>
      </c>
      <c r="V6" s="35" t="s">
        <v>8</v>
      </c>
      <c r="W6" s="26" t="s">
        <v>9</v>
      </c>
      <c r="X6" s="25" t="s">
        <v>2</v>
      </c>
      <c r="Y6" s="35" t="s">
        <v>3</v>
      </c>
      <c r="Z6" s="35" t="s">
        <v>4</v>
      </c>
      <c r="AA6" s="35" t="s">
        <v>5</v>
      </c>
      <c r="AB6" s="26" t="s">
        <v>6</v>
      </c>
    </row>
    <row r="7" spans="1:46" s="1" customFormat="1" ht="34.5" customHeight="1">
      <c r="A7" s="127" t="str">
        <f>タイムテーブル!AE8</f>
        <v>せたなJユースU15</v>
      </c>
      <c r="B7" s="128"/>
      <c r="C7" s="128"/>
      <c r="D7" s="128"/>
      <c r="E7" s="129"/>
      <c r="F7" s="130"/>
      <c r="G7" s="131"/>
      <c r="H7" s="131"/>
      <c r="I7" s="131"/>
      <c r="J7" s="132"/>
      <c r="K7" s="133">
        <f>タイムテーブル!H8</f>
        <v>0</v>
      </c>
      <c r="L7" s="134"/>
      <c r="M7" s="12" t="str">
        <f>IF(COUNT(K7,N7)&lt;2,"",TEXT(K7-N7,"○;●;△"))</f>
        <v>△</v>
      </c>
      <c r="N7" s="116">
        <f>タイムテーブル!K8</f>
        <v>0</v>
      </c>
      <c r="O7" s="135"/>
      <c r="P7" s="133">
        <f>タイムテーブル!K10</f>
        <v>0</v>
      </c>
      <c r="Q7" s="134"/>
      <c r="R7" s="12" t="str">
        <f>IF(COUNT(P7,S7)&lt;2,"",TEXT(P7-S7,"○;●;△"))</f>
        <v>△</v>
      </c>
      <c r="S7" s="116">
        <f>タイムテーブル!H10</f>
        <v>0</v>
      </c>
      <c r="T7" s="116"/>
      <c r="U7" s="27">
        <f t="shared" ref="U7:W9" si="0">COUNTIF($F7:$T7,U$10)</f>
        <v>0</v>
      </c>
      <c r="V7" s="28">
        <f t="shared" si="0"/>
        <v>0</v>
      </c>
      <c r="W7" s="29">
        <f t="shared" si="0"/>
        <v>2</v>
      </c>
      <c r="X7" s="27">
        <f>U7*3+W7</f>
        <v>2</v>
      </c>
      <c r="Y7" s="28">
        <f t="shared" ref="Y7:Z9" si="1">SUMIF($F$10:$T$10,Y$6,$F7:$T7)</f>
        <v>0</v>
      </c>
      <c r="Z7" s="28">
        <f t="shared" si="1"/>
        <v>0</v>
      </c>
      <c r="AA7" s="8">
        <f t="shared" ref="AA7" si="2">Y7-Z7</f>
        <v>0</v>
      </c>
      <c r="AB7" s="29">
        <f>SUMPRODUCT(($X$7:$X$9*10^5+$AA$7:$AA$9&gt;X7*10^5+AA7)*1)+1</f>
        <v>1</v>
      </c>
    </row>
    <row r="8" spans="1:46" s="1" customFormat="1" ht="34.5" customHeight="1">
      <c r="A8" s="117" t="str">
        <f>タイムテーブル!AF8</f>
        <v>桜蘭中レッド</v>
      </c>
      <c r="B8" s="118"/>
      <c r="C8" s="118"/>
      <c r="D8" s="118"/>
      <c r="E8" s="119"/>
      <c r="F8" s="120">
        <f>N7</f>
        <v>0</v>
      </c>
      <c r="G8" s="121"/>
      <c r="H8" s="13" t="str">
        <f>IF(COUNT(F8,I8)&lt;2,"",TEXT(F8-I8,"○;●;△"))</f>
        <v>△</v>
      </c>
      <c r="I8" s="122">
        <f>K7</f>
        <v>0</v>
      </c>
      <c r="J8" s="123"/>
      <c r="K8" s="124"/>
      <c r="L8" s="125"/>
      <c r="M8" s="125"/>
      <c r="N8" s="125"/>
      <c r="O8" s="126"/>
      <c r="P8" s="120">
        <f>タイムテーブル!H12</f>
        <v>0</v>
      </c>
      <c r="Q8" s="121"/>
      <c r="R8" s="12" t="str">
        <f>IF(COUNT(P8,S8)&lt;2,"",TEXT(P8-S8,"○;●;△"))</f>
        <v>△</v>
      </c>
      <c r="S8" s="90">
        <f>タイムテーブル!K12</f>
        <v>0</v>
      </c>
      <c r="T8" s="90"/>
      <c r="U8" s="27">
        <f t="shared" si="0"/>
        <v>0</v>
      </c>
      <c r="V8" s="28">
        <f t="shared" si="0"/>
        <v>0</v>
      </c>
      <c r="W8" s="29">
        <f t="shared" si="0"/>
        <v>2</v>
      </c>
      <c r="X8" s="27">
        <f t="shared" ref="X8:X9" si="3">U8*3+W8</f>
        <v>2</v>
      </c>
      <c r="Y8" s="28">
        <f t="shared" si="1"/>
        <v>0</v>
      </c>
      <c r="Z8" s="28">
        <f t="shared" si="1"/>
        <v>0</v>
      </c>
      <c r="AA8" s="8">
        <f t="shared" ref="AA8:AA9" si="4">Y8-Z8</f>
        <v>0</v>
      </c>
      <c r="AB8" s="29">
        <f>SUMPRODUCT(($X$7:$X$9*10^5+$AA$7:$AA$9&gt;X8*10^5+AA8)*1)+1</f>
        <v>1</v>
      </c>
      <c r="AJ8" s="115"/>
      <c r="AL8" s="115"/>
      <c r="AN8" s="115"/>
      <c r="AP8" s="115"/>
      <c r="AR8" s="115"/>
      <c r="AT8" s="115"/>
    </row>
    <row r="9" spans="1:46" s="1" customFormat="1" ht="34.5" customHeight="1" thickBot="1">
      <c r="A9" s="142" t="str">
        <f>タイムテーブル!AG8</f>
        <v>ASC北海道U14　2nd</v>
      </c>
      <c r="B9" s="143"/>
      <c r="C9" s="143"/>
      <c r="D9" s="143"/>
      <c r="E9" s="144"/>
      <c r="F9" s="145">
        <f>S7</f>
        <v>0</v>
      </c>
      <c r="G9" s="146"/>
      <c r="H9" s="30" t="str">
        <f>IF(COUNT(F9,I9)&lt;2,"",TEXT(F9-I9,"○;●;△"))</f>
        <v>△</v>
      </c>
      <c r="I9" s="150">
        <f>P7</f>
        <v>0</v>
      </c>
      <c r="J9" s="151"/>
      <c r="K9" s="145">
        <f>S8</f>
        <v>0</v>
      </c>
      <c r="L9" s="146"/>
      <c r="M9" s="30" t="str">
        <f>IF(COUNT(K9,N9)&lt;2,"",TEXT(K9-N9,"○;●;△"))</f>
        <v>△</v>
      </c>
      <c r="N9" s="150">
        <f>P8</f>
        <v>0</v>
      </c>
      <c r="O9" s="151"/>
      <c r="P9" s="136"/>
      <c r="Q9" s="137"/>
      <c r="R9" s="137"/>
      <c r="S9" s="137"/>
      <c r="T9" s="138"/>
      <c r="U9" s="31">
        <f t="shared" si="0"/>
        <v>0</v>
      </c>
      <c r="V9" s="32">
        <f t="shared" si="0"/>
        <v>0</v>
      </c>
      <c r="W9" s="33">
        <f t="shared" si="0"/>
        <v>2</v>
      </c>
      <c r="X9" s="31">
        <f t="shared" si="3"/>
        <v>2</v>
      </c>
      <c r="Y9" s="32">
        <f t="shared" si="1"/>
        <v>0</v>
      </c>
      <c r="Z9" s="32">
        <f t="shared" si="1"/>
        <v>0</v>
      </c>
      <c r="AA9" s="9">
        <f t="shared" si="4"/>
        <v>0</v>
      </c>
      <c r="AB9" s="33">
        <f>SUMPRODUCT(($X$7:$X$9*10^5+$AA$7:$AA$9&gt;X9*10^5+AA9)*1)+1</f>
        <v>1</v>
      </c>
      <c r="AJ9" s="115"/>
      <c r="AL9" s="115"/>
      <c r="AN9" s="115"/>
      <c r="AP9" s="115"/>
      <c r="AR9" s="115"/>
      <c r="AT9" s="115"/>
    </row>
    <row r="10" spans="1:46" s="1" customFormat="1" ht="14.25" customHeight="1">
      <c r="A10" s="60"/>
      <c r="B10" s="60"/>
      <c r="C10" s="60"/>
      <c r="D10" s="60"/>
      <c r="E10" s="60"/>
      <c r="F10" s="157" t="s">
        <v>11</v>
      </c>
      <c r="G10" s="157"/>
      <c r="H10" s="77"/>
      <c r="I10" s="157" t="s">
        <v>12</v>
      </c>
      <c r="J10" s="157"/>
      <c r="K10" s="157" t="s">
        <v>11</v>
      </c>
      <c r="L10" s="157"/>
      <c r="M10" s="77"/>
      <c r="N10" s="157" t="s">
        <v>12</v>
      </c>
      <c r="O10" s="157"/>
      <c r="P10" s="157" t="s">
        <v>11</v>
      </c>
      <c r="Q10" s="157"/>
      <c r="R10" s="77"/>
      <c r="S10" s="157" t="s">
        <v>12</v>
      </c>
      <c r="T10" s="157"/>
      <c r="U10" s="77" t="s">
        <v>103</v>
      </c>
      <c r="V10" s="77" t="s">
        <v>104</v>
      </c>
      <c r="W10" s="77" t="s">
        <v>105</v>
      </c>
      <c r="X10" s="60"/>
      <c r="Y10" s="60"/>
      <c r="Z10" s="60"/>
      <c r="AA10" s="78"/>
      <c r="AB10" s="60"/>
      <c r="AJ10" s="115"/>
      <c r="AL10" s="115"/>
      <c r="AN10" s="115"/>
      <c r="AP10" s="115"/>
      <c r="AR10" s="115"/>
      <c r="AT10" s="115"/>
    </row>
    <row r="11" spans="1:46" s="1" customFormat="1" ht="14.25" customHeight="1">
      <c r="F11" s="3"/>
      <c r="G11" s="5"/>
      <c r="H11" s="3"/>
      <c r="I11" s="3"/>
      <c r="J11" s="2"/>
      <c r="K11" s="3"/>
      <c r="L11" s="5"/>
      <c r="M11" s="3"/>
      <c r="N11" s="3"/>
      <c r="O11" s="2"/>
      <c r="P11" s="3"/>
      <c r="Q11" s="5"/>
      <c r="R11" s="3"/>
      <c r="S11" s="3"/>
      <c r="T11" s="2"/>
      <c r="U11" s="4"/>
      <c r="V11" s="4"/>
      <c r="W11" s="4"/>
      <c r="AA11" s="10"/>
      <c r="AJ11" s="115"/>
      <c r="AL11" s="115"/>
      <c r="AN11" s="115"/>
      <c r="AP11" s="115"/>
      <c r="AR11" s="115"/>
      <c r="AT11" s="115"/>
    </row>
    <row r="12" spans="1:46" s="1" customFormat="1" ht="14.25">
      <c r="A12" s="1" t="s">
        <v>106</v>
      </c>
      <c r="AA12" s="10"/>
      <c r="AJ12" s="115"/>
      <c r="AL12" s="115"/>
      <c r="AN12" s="115"/>
      <c r="AP12" s="115"/>
      <c r="AR12" s="115"/>
      <c r="AT12" s="115"/>
    </row>
    <row r="13" spans="1:46" s="1" customFormat="1" ht="8.25" customHeight="1" thickBot="1">
      <c r="AA13" s="10"/>
      <c r="AJ13" s="115"/>
      <c r="AL13" s="115"/>
      <c r="AN13" s="115"/>
      <c r="AP13" s="115"/>
      <c r="AR13" s="115"/>
      <c r="AT13" s="115"/>
    </row>
    <row r="14" spans="1:46" s="1" customFormat="1" ht="35.25" customHeight="1">
      <c r="A14" s="139"/>
      <c r="B14" s="140"/>
      <c r="C14" s="140"/>
      <c r="D14" s="140"/>
      <c r="E14" s="141"/>
      <c r="F14" s="153" t="str">
        <f>A15</f>
        <v>アスルクラロ函館U15</v>
      </c>
      <c r="G14" s="154"/>
      <c r="H14" s="154"/>
      <c r="I14" s="154"/>
      <c r="J14" s="155"/>
      <c r="K14" s="153" t="str">
        <f>A16</f>
        <v>ASC北海道U14　1st　</v>
      </c>
      <c r="L14" s="154"/>
      <c r="M14" s="154"/>
      <c r="N14" s="154"/>
      <c r="O14" s="155"/>
      <c r="P14" s="153" t="str">
        <f>A17</f>
        <v>ジェネラーレ室蘭U14</v>
      </c>
      <c r="Q14" s="154"/>
      <c r="R14" s="154"/>
      <c r="S14" s="154"/>
      <c r="T14" s="158"/>
      <c r="U14" s="25" t="s">
        <v>7</v>
      </c>
      <c r="V14" s="35" t="s">
        <v>8</v>
      </c>
      <c r="W14" s="26" t="s">
        <v>9</v>
      </c>
      <c r="X14" s="25" t="s">
        <v>2</v>
      </c>
      <c r="Y14" s="35" t="s">
        <v>3</v>
      </c>
      <c r="Z14" s="35" t="s">
        <v>4</v>
      </c>
      <c r="AA14" s="11" t="s">
        <v>5</v>
      </c>
      <c r="AB14" s="26" t="s">
        <v>6</v>
      </c>
      <c r="AJ14" s="115"/>
      <c r="AL14" s="115"/>
      <c r="AN14" s="115"/>
      <c r="AP14" s="115"/>
      <c r="AR14" s="115"/>
      <c r="AT14" s="115"/>
    </row>
    <row r="15" spans="1:46" s="1" customFormat="1" ht="35.25" customHeight="1">
      <c r="A15" s="117" t="str">
        <f>タイムテーブル!AE9</f>
        <v>アスルクラロ函館U15</v>
      </c>
      <c r="B15" s="118"/>
      <c r="C15" s="118"/>
      <c r="D15" s="118"/>
      <c r="E15" s="119"/>
      <c r="F15" s="124"/>
      <c r="G15" s="125"/>
      <c r="H15" s="125"/>
      <c r="I15" s="125"/>
      <c r="J15" s="126"/>
      <c r="K15" s="133">
        <f>タイムテーブル!H18</f>
        <v>0</v>
      </c>
      <c r="L15" s="134"/>
      <c r="M15" s="12" t="str">
        <f>IF(COUNT(K15,N15)&lt;2,"",TEXT(K15-N15,"○;●;△"))</f>
        <v>△</v>
      </c>
      <c r="N15" s="116">
        <f>タイムテーブル!K18</f>
        <v>0</v>
      </c>
      <c r="O15" s="135"/>
      <c r="P15" s="133">
        <f>タイムテーブル!K20</f>
        <v>0</v>
      </c>
      <c r="Q15" s="134"/>
      <c r="R15" s="12" t="str">
        <f>IF(COUNT(P15,S15)&lt;2,"",TEXT(P15-S15,"○;●;△"))</f>
        <v>△</v>
      </c>
      <c r="S15" s="116">
        <f>タイムテーブル!H20</f>
        <v>0</v>
      </c>
      <c r="T15" s="116"/>
      <c r="U15" s="27">
        <f t="shared" ref="U15:W17" si="5">COUNTIF($F15:$T15,U$18)</f>
        <v>0</v>
      </c>
      <c r="V15" s="28">
        <f t="shared" si="5"/>
        <v>0</v>
      </c>
      <c r="W15" s="29">
        <f t="shared" si="5"/>
        <v>2</v>
      </c>
      <c r="X15" s="27">
        <f>U15*3+W15</f>
        <v>2</v>
      </c>
      <c r="Y15" s="28">
        <f t="shared" ref="Y15:Z17" si="6">SUMIF($F$18:$T$18,Y$6,$F15:$T15)</f>
        <v>0</v>
      </c>
      <c r="Z15" s="28">
        <f t="shared" si="6"/>
        <v>0</v>
      </c>
      <c r="AA15" s="8">
        <f t="shared" ref="AA15:AA17" si="7">Y15-Z15</f>
        <v>0</v>
      </c>
      <c r="AB15" s="29">
        <f>SUMPRODUCT(($X$15:$X$17*10^5+$AA$15:$AA$17&gt;X15*10^5+AA15)*1)+1</f>
        <v>1</v>
      </c>
    </row>
    <row r="16" spans="1:46" s="1" customFormat="1" ht="35.25" customHeight="1">
      <c r="A16" s="117" t="str">
        <f>タイムテーブル!AF9</f>
        <v>ASC北海道U14　1st　</v>
      </c>
      <c r="B16" s="118"/>
      <c r="C16" s="118"/>
      <c r="D16" s="118"/>
      <c r="E16" s="119"/>
      <c r="F16" s="120">
        <f>N15</f>
        <v>0</v>
      </c>
      <c r="G16" s="121"/>
      <c r="H16" s="13" t="str">
        <f>IF(COUNT(F16,I16)&lt;2,"",TEXT(F16-I16,"○;●;△"))</f>
        <v>△</v>
      </c>
      <c r="I16" s="122">
        <f>K15</f>
        <v>0</v>
      </c>
      <c r="J16" s="123"/>
      <c r="K16" s="124"/>
      <c r="L16" s="125"/>
      <c r="M16" s="125"/>
      <c r="N16" s="125"/>
      <c r="O16" s="126"/>
      <c r="P16" s="120">
        <f>タイムテーブル!H22</f>
        <v>0</v>
      </c>
      <c r="Q16" s="121"/>
      <c r="R16" s="12" t="str">
        <f>IF(COUNT(P16,S16)&lt;2,"",TEXT(P16-S16,"○;●;△"))</f>
        <v>△</v>
      </c>
      <c r="S16" s="90">
        <f>タイムテーブル!K22</f>
        <v>0</v>
      </c>
      <c r="T16" s="90"/>
      <c r="U16" s="27">
        <f t="shared" si="5"/>
        <v>0</v>
      </c>
      <c r="V16" s="28">
        <f t="shared" si="5"/>
        <v>0</v>
      </c>
      <c r="W16" s="29">
        <f t="shared" si="5"/>
        <v>2</v>
      </c>
      <c r="X16" s="27">
        <f t="shared" ref="X16:X17" si="8">U16*3+W16</f>
        <v>2</v>
      </c>
      <c r="Y16" s="28">
        <f t="shared" si="6"/>
        <v>0</v>
      </c>
      <c r="Z16" s="28">
        <f t="shared" si="6"/>
        <v>0</v>
      </c>
      <c r="AA16" s="8">
        <f t="shared" si="7"/>
        <v>0</v>
      </c>
      <c r="AB16" s="29">
        <f>SUMPRODUCT(($X$15:$X$17*10^5+$AA$15:$AA$17&gt;X16*10^5+AA16)*1)+1</f>
        <v>1</v>
      </c>
    </row>
    <row r="17" spans="1:28" s="1" customFormat="1" ht="35.25" customHeight="1" thickBot="1">
      <c r="A17" s="147" t="str">
        <f>タイムテーブル!AG9</f>
        <v>ジェネラーレ室蘭U14</v>
      </c>
      <c r="B17" s="148"/>
      <c r="C17" s="148"/>
      <c r="D17" s="148"/>
      <c r="E17" s="149"/>
      <c r="F17" s="145">
        <f>S15</f>
        <v>0</v>
      </c>
      <c r="G17" s="146"/>
      <c r="H17" s="30" t="str">
        <f>IF(COUNT(F17,I17)&lt;2,"",TEXT(F17-I17,"○;●;△"))</f>
        <v>△</v>
      </c>
      <c r="I17" s="150">
        <f>P15</f>
        <v>0</v>
      </c>
      <c r="J17" s="151"/>
      <c r="K17" s="145">
        <f>S16</f>
        <v>0</v>
      </c>
      <c r="L17" s="146"/>
      <c r="M17" s="30" t="str">
        <f>IF(COUNT(K17,N17)&lt;2,"",TEXT(K17-N17,"○;●;△"))</f>
        <v>△</v>
      </c>
      <c r="N17" s="150">
        <f>P16</f>
        <v>0</v>
      </c>
      <c r="O17" s="151"/>
      <c r="P17" s="136"/>
      <c r="Q17" s="137"/>
      <c r="R17" s="137"/>
      <c r="S17" s="137"/>
      <c r="T17" s="138"/>
      <c r="U17" s="31">
        <f t="shared" si="5"/>
        <v>0</v>
      </c>
      <c r="V17" s="32">
        <f t="shared" si="5"/>
        <v>0</v>
      </c>
      <c r="W17" s="33">
        <f t="shared" si="5"/>
        <v>2</v>
      </c>
      <c r="X17" s="31">
        <f t="shared" si="8"/>
        <v>2</v>
      </c>
      <c r="Y17" s="32">
        <f t="shared" si="6"/>
        <v>0</v>
      </c>
      <c r="Z17" s="32">
        <f t="shared" si="6"/>
        <v>0</v>
      </c>
      <c r="AA17" s="9">
        <f t="shared" si="7"/>
        <v>0</v>
      </c>
      <c r="AB17" s="33">
        <f>SUMPRODUCT(($X$15:$X$17*10^5+$AA$15:$AA$17&gt;X17*10^5+AA17)*1)+1</f>
        <v>1</v>
      </c>
    </row>
    <row r="18" spans="1:28" s="1" customFormat="1" ht="14.25" customHeight="1">
      <c r="F18" s="157" t="s">
        <v>11</v>
      </c>
      <c r="G18" s="157"/>
      <c r="H18" s="77"/>
      <c r="I18" s="157" t="s">
        <v>12</v>
      </c>
      <c r="J18" s="157"/>
      <c r="K18" s="157" t="s">
        <v>11</v>
      </c>
      <c r="L18" s="157"/>
      <c r="M18" s="77"/>
      <c r="N18" s="157" t="s">
        <v>12</v>
      </c>
      <c r="O18" s="157"/>
      <c r="P18" s="157" t="s">
        <v>11</v>
      </c>
      <c r="Q18" s="157"/>
      <c r="R18" s="77"/>
      <c r="S18" s="157" t="s">
        <v>12</v>
      </c>
      <c r="T18" s="157"/>
      <c r="U18" s="77" t="s">
        <v>10</v>
      </c>
      <c r="V18" s="77" t="s">
        <v>104</v>
      </c>
      <c r="W18" s="77" t="s">
        <v>105</v>
      </c>
      <c r="X18" s="60"/>
      <c r="Y18" s="60"/>
      <c r="Z18" s="60"/>
      <c r="AA18" s="78"/>
      <c r="AB18" s="60"/>
    </row>
    <row r="19" spans="1:28" s="1" customFormat="1" ht="14.25" customHeight="1">
      <c r="F19" s="3"/>
      <c r="G19" s="5"/>
      <c r="H19" s="3"/>
      <c r="I19" s="3"/>
      <c r="J19" s="2"/>
      <c r="K19" s="3"/>
      <c r="L19" s="5"/>
      <c r="M19" s="3"/>
      <c r="N19" s="3"/>
      <c r="O19" s="2"/>
      <c r="P19" s="3"/>
      <c r="Q19" s="5"/>
      <c r="R19" s="3"/>
      <c r="S19" s="3"/>
      <c r="T19" s="2"/>
      <c r="U19" s="4"/>
      <c r="V19" s="4"/>
      <c r="W19" s="4"/>
      <c r="AA19" s="10"/>
    </row>
    <row r="20" spans="1:28" s="1" customFormat="1" ht="14.25">
      <c r="A20" s="1" t="s">
        <v>107</v>
      </c>
      <c r="AA20" s="10"/>
    </row>
    <row r="21" spans="1:28" s="1" customFormat="1" ht="8.25" customHeight="1" thickBot="1">
      <c r="AA21" s="10"/>
    </row>
    <row r="22" spans="1:28" s="1" customFormat="1" ht="35.25" customHeight="1">
      <c r="A22" s="139"/>
      <c r="B22" s="140"/>
      <c r="C22" s="140"/>
      <c r="D22" s="140"/>
      <c r="E22" s="141"/>
      <c r="F22" s="153" t="str">
        <f>A23</f>
        <v>CORAZON　FC U15</v>
      </c>
      <c r="G22" s="154"/>
      <c r="H22" s="154"/>
      <c r="I22" s="154"/>
      <c r="J22" s="155"/>
      <c r="K22" s="153" t="str">
        <f>A24</f>
        <v>Regaris小樽U-15</v>
      </c>
      <c r="L22" s="154"/>
      <c r="M22" s="154"/>
      <c r="N22" s="154"/>
      <c r="O22" s="155"/>
      <c r="P22" s="156" t="str">
        <f>A25</f>
        <v>桜蘭中ホワイト</v>
      </c>
      <c r="Q22" s="156"/>
      <c r="R22" s="156"/>
      <c r="S22" s="156"/>
      <c r="T22" s="153"/>
      <c r="U22" s="25" t="s">
        <v>7</v>
      </c>
      <c r="V22" s="35" t="s">
        <v>8</v>
      </c>
      <c r="W22" s="26" t="s">
        <v>9</v>
      </c>
      <c r="X22" s="25" t="s">
        <v>2</v>
      </c>
      <c r="Y22" s="35" t="s">
        <v>3</v>
      </c>
      <c r="Z22" s="35" t="s">
        <v>4</v>
      </c>
      <c r="AA22" s="11" t="s">
        <v>5</v>
      </c>
      <c r="AB22" s="26" t="s">
        <v>6</v>
      </c>
    </row>
    <row r="23" spans="1:28" s="1" customFormat="1" ht="35.25" customHeight="1">
      <c r="A23" s="127" t="str">
        <f>タイムテーブル!AE10</f>
        <v>CORAZON　FC U15</v>
      </c>
      <c r="B23" s="128"/>
      <c r="C23" s="128"/>
      <c r="D23" s="128"/>
      <c r="E23" s="129"/>
      <c r="F23" s="130"/>
      <c r="G23" s="131"/>
      <c r="H23" s="131"/>
      <c r="I23" s="131"/>
      <c r="J23" s="132"/>
      <c r="K23" s="133">
        <f>タイムテーブル!H9</f>
        <v>0</v>
      </c>
      <c r="L23" s="134"/>
      <c r="M23" s="12" t="str">
        <f>IF(COUNT(K23,N23)&lt;2,"",TEXT(K23-N23,"○;●;△"))</f>
        <v>△</v>
      </c>
      <c r="N23" s="116">
        <f>タイムテーブル!K9</f>
        <v>0</v>
      </c>
      <c r="O23" s="135"/>
      <c r="P23" s="133">
        <f>タイムテーブル!K11</f>
        <v>0</v>
      </c>
      <c r="Q23" s="134"/>
      <c r="R23" s="12" t="str">
        <f>IF(COUNT(P23,S23)&lt;2,"",TEXT(P23-S23,"○;●;△"))</f>
        <v>△</v>
      </c>
      <c r="S23" s="116">
        <f>タイムテーブル!H11</f>
        <v>0</v>
      </c>
      <c r="T23" s="116"/>
      <c r="U23" s="79">
        <f t="shared" ref="U23:W25" si="9">COUNTIF($F23:$T23,U$26)</f>
        <v>0</v>
      </c>
      <c r="V23" s="28">
        <f t="shared" si="9"/>
        <v>0</v>
      </c>
      <c r="W23" s="65">
        <f t="shared" si="9"/>
        <v>2</v>
      </c>
      <c r="X23" s="27">
        <f>U23*3+W23</f>
        <v>2</v>
      </c>
      <c r="Y23" s="28">
        <f t="shared" ref="Y23:Z25" si="10">SUMIF($F$26:$T$26,Y$6,$F23:$T23)</f>
        <v>0</v>
      </c>
      <c r="Z23" s="28">
        <f t="shared" si="10"/>
        <v>0</v>
      </c>
      <c r="AA23" s="8">
        <f t="shared" ref="AA23:AA25" si="11">Y23-Z23</f>
        <v>0</v>
      </c>
      <c r="AB23" s="29">
        <f>SUMPRODUCT(($X$23:$X$25*10^5+$AA$23:$AA$25&gt;X23*10^5+AA23)*1)+1</f>
        <v>1</v>
      </c>
    </row>
    <row r="24" spans="1:28" s="1" customFormat="1" ht="35.25" customHeight="1">
      <c r="A24" s="117" t="str">
        <f>タイムテーブル!AF10</f>
        <v>Regaris小樽U-15</v>
      </c>
      <c r="B24" s="118"/>
      <c r="C24" s="118"/>
      <c r="D24" s="118"/>
      <c r="E24" s="119"/>
      <c r="F24" s="120">
        <f>N23</f>
        <v>0</v>
      </c>
      <c r="G24" s="121"/>
      <c r="H24" s="13" t="str">
        <f>IF(COUNT(F24,I24)&lt;2,"",TEXT(F24-I24,"○;●;△"))</f>
        <v>△</v>
      </c>
      <c r="I24" s="122">
        <f>K23</f>
        <v>0</v>
      </c>
      <c r="J24" s="123"/>
      <c r="K24" s="124"/>
      <c r="L24" s="125"/>
      <c r="M24" s="125"/>
      <c r="N24" s="125"/>
      <c r="O24" s="126"/>
      <c r="P24" s="120">
        <f>タイムテーブル!H13</f>
        <v>0</v>
      </c>
      <c r="Q24" s="121"/>
      <c r="R24" s="12" t="str">
        <f>IF(COUNT(P24,S24)&lt;2,"",TEXT(P24-S24,"○;●;△"))</f>
        <v>△</v>
      </c>
      <c r="S24" s="90">
        <f>タイムテーブル!K13</f>
        <v>0</v>
      </c>
      <c r="T24" s="90"/>
      <c r="U24" s="79">
        <f t="shared" si="9"/>
        <v>0</v>
      </c>
      <c r="V24" s="28">
        <f t="shared" si="9"/>
        <v>0</v>
      </c>
      <c r="W24" s="65">
        <f t="shared" si="9"/>
        <v>2</v>
      </c>
      <c r="X24" s="27">
        <f t="shared" ref="X24:X25" si="12">U24*3+W24</f>
        <v>2</v>
      </c>
      <c r="Y24" s="28">
        <f t="shared" si="10"/>
        <v>0</v>
      </c>
      <c r="Z24" s="28">
        <f t="shared" si="10"/>
        <v>0</v>
      </c>
      <c r="AA24" s="8">
        <f t="shared" si="11"/>
        <v>0</v>
      </c>
      <c r="AB24" s="29">
        <f>SUMPRODUCT(($X$23:$X$25*10^5+$AA$23:$AA$25&gt;X24*10^5+AA24)*1)+1</f>
        <v>1</v>
      </c>
    </row>
    <row r="25" spans="1:28" s="1" customFormat="1" ht="35.25" customHeight="1" thickBot="1">
      <c r="A25" s="142" t="str">
        <f>タイムテーブル!AG10</f>
        <v>桜蘭中ホワイト</v>
      </c>
      <c r="B25" s="143"/>
      <c r="C25" s="143"/>
      <c r="D25" s="143"/>
      <c r="E25" s="144"/>
      <c r="F25" s="145">
        <f>S23</f>
        <v>0</v>
      </c>
      <c r="G25" s="146"/>
      <c r="H25" s="30" t="str">
        <f>IF(COUNT(F25,I25)&lt;2,"",TEXT(F25-I25,"○;●;△"))</f>
        <v>△</v>
      </c>
      <c r="I25" s="150">
        <f>P23</f>
        <v>0</v>
      </c>
      <c r="J25" s="151"/>
      <c r="K25" s="145">
        <f>S24</f>
        <v>0</v>
      </c>
      <c r="L25" s="146"/>
      <c r="M25" s="30" t="str">
        <f>IF(COUNT(K25,N25)&lt;2,"",TEXT(K25-N25,"○;●;△"))</f>
        <v>△</v>
      </c>
      <c r="N25" s="150">
        <f>P24</f>
        <v>0</v>
      </c>
      <c r="O25" s="151"/>
      <c r="P25" s="136"/>
      <c r="Q25" s="137"/>
      <c r="R25" s="137"/>
      <c r="S25" s="137"/>
      <c r="T25" s="138"/>
      <c r="U25" s="80">
        <f t="shared" si="9"/>
        <v>0</v>
      </c>
      <c r="V25" s="32">
        <f t="shared" si="9"/>
        <v>0</v>
      </c>
      <c r="W25" s="66">
        <f t="shared" si="9"/>
        <v>2</v>
      </c>
      <c r="X25" s="31">
        <f t="shared" si="12"/>
        <v>2</v>
      </c>
      <c r="Y25" s="32">
        <f t="shared" si="10"/>
        <v>0</v>
      </c>
      <c r="Z25" s="32">
        <f t="shared" si="10"/>
        <v>0</v>
      </c>
      <c r="AA25" s="9">
        <f t="shared" si="11"/>
        <v>0</v>
      </c>
      <c r="AB25" s="33">
        <f>SUMPRODUCT(($X$23:$X$25*10^5+$AA$23:$AA$25&gt;X25*10^5+AA25)*1)+1</f>
        <v>1</v>
      </c>
    </row>
    <row r="26" spans="1:28" s="1" customFormat="1" ht="14.25" customHeight="1">
      <c r="F26" s="157" t="s">
        <v>11</v>
      </c>
      <c r="G26" s="157"/>
      <c r="H26" s="77"/>
      <c r="I26" s="157" t="s">
        <v>12</v>
      </c>
      <c r="J26" s="157"/>
      <c r="K26" s="157" t="s">
        <v>11</v>
      </c>
      <c r="L26" s="157"/>
      <c r="M26" s="77"/>
      <c r="N26" s="157" t="s">
        <v>12</v>
      </c>
      <c r="O26" s="157"/>
      <c r="P26" s="157" t="s">
        <v>11</v>
      </c>
      <c r="Q26" s="157"/>
      <c r="R26" s="77"/>
      <c r="S26" s="157" t="s">
        <v>12</v>
      </c>
      <c r="T26" s="157"/>
      <c r="U26" s="77" t="s">
        <v>10</v>
      </c>
      <c r="V26" s="77" t="s">
        <v>104</v>
      </c>
      <c r="W26" s="77" t="s">
        <v>105</v>
      </c>
      <c r="X26" s="60"/>
      <c r="Y26" s="60"/>
      <c r="Z26" s="60"/>
      <c r="AA26" s="78"/>
      <c r="AB26" s="60"/>
    </row>
    <row r="27" spans="1:28" s="1" customFormat="1" ht="14.25" customHeight="1">
      <c r="F27" s="3"/>
      <c r="G27" s="5"/>
      <c r="H27" s="3"/>
      <c r="I27" s="3"/>
      <c r="J27" s="2"/>
      <c r="K27" s="3"/>
      <c r="L27" s="5"/>
      <c r="M27" s="3"/>
      <c r="N27" s="3"/>
      <c r="O27" s="2"/>
      <c r="P27" s="3"/>
      <c r="Q27" s="5"/>
      <c r="R27" s="3"/>
      <c r="S27" s="3"/>
      <c r="T27" s="2"/>
      <c r="U27" s="4"/>
      <c r="V27" s="4"/>
      <c r="W27" s="4"/>
      <c r="AA27" s="10"/>
    </row>
    <row r="28" spans="1:28" s="1" customFormat="1" ht="14.25">
      <c r="A28" s="1" t="s">
        <v>108</v>
      </c>
      <c r="AA28" s="10"/>
    </row>
    <row r="29" spans="1:28" s="1" customFormat="1" ht="8.25" customHeight="1" thickBot="1">
      <c r="AA29" s="10"/>
    </row>
    <row r="30" spans="1:28" s="1" customFormat="1" ht="35.25" customHeight="1">
      <c r="A30" s="139"/>
      <c r="B30" s="140"/>
      <c r="C30" s="140"/>
      <c r="D30" s="140"/>
      <c r="E30" s="141"/>
      <c r="F30" s="153" t="str">
        <f>A31</f>
        <v>せたなJユースU14</v>
      </c>
      <c r="G30" s="154"/>
      <c r="H30" s="154"/>
      <c r="I30" s="154"/>
      <c r="J30" s="155"/>
      <c r="K30" s="153" t="str">
        <f>A32</f>
        <v>ジェネラーレ室蘭U15</v>
      </c>
      <c r="L30" s="154"/>
      <c r="M30" s="154"/>
      <c r="N30" s="154"/>
      <c r="O30" s="155"/>
      <c r="P30" s="156" t="str">
        <f>A33</f>
        <v>桜蘭中ピンク</v>
      </c>
      <c r="Q30" s="156"/>
      <c r="R30" s="156"/>
      <c r="S30" s="156"/>
      <c r="T30" s="153"/>
      <c r="U30" s="25" t="s">
        <v>7</v>
      </c>
      <c r="V30" s="35" t="s">
        <v>8</v>
      </c>
      <c r="W30" s="26" t="s">
        <v>9</v>
      </c>
      <c r="X30" s="25" t="s">
        <v>2</v>
      </c>
      <c r="Y30" s="35" t="s">
        <v>3</v>
      </c>
      <c r="Z30" s="35" t="s">
        <v>4</v>
      </c>
      <c r="AA30" s="11" t="s">
        <v>5</v>
      </c>
      <c r="AB30" s="26" t="s">
        <v>6</v>
      </c>
    </row>
    <row r="31" spans="1:28" s="1" customFormat="1" ht="35.25" customHeight="1">
      <c r="A31" s="127" t="str">
        <f>タイムテーブル!AE11</f>
        <v>せたなJユースU14</v>
      </c>
      <c r="B31" s="128"/>
      <c r="C31" s="128"/>
      <c r="D31" s="128"/>
      <c r="E31" s="129"/>
      <c r="F31" s="130"/>
      <c r="G31" s="131"/>
      <c r="H31" s="131"/>
      <c r="I31" s="131"/>
      <c r="J31" s="132"/>
      <c r="K31" s="133">
        <f>タイムテーブル!H19</f>
        <v>0</v>
      </c>
      <c r="L31" s="134"/>
      <c r="M31" s="12" t="str">
        <f>IF(COUNT(K31,N31)&lt;2,"",TEXT(K31-N31,"○;●;△"))</f>
        <v>△</v>
      </c>
      <c r="N31" s="116">
        <f>タイムテーブル!K19</f>
        <v>0</v>
      </c>
      <c r="O31" s="135"/>
      <c r="P31" s="133">
        <f>タイムテーブル!K21</f>
        <v>0</v>
      </c>
      <c r="Q31" s="134"/>
      <c r="R31" s="12" t="str">
        <f>IF(COUNT(P31,S31)&lt;2,"",TEXT(P31-S31,"○;●;△"))</f>
        <v>△</v>
      </c>
      <c r="S31" s="116">
        <f>タイムテーブル!H21</f>
        <v>0</v>
      </c>
      <c r="T31" s="116"/>
      <c r="U31" s="79">
        <f t="shared" ref="U31:W33" si="13">COUNTIF($F31:$T31,U$34)</f>
        <v>0</v>
      </c>
      <c r="V31" s="28">
        <f t="shared" si="13"/>
        <v>0</v>
      </c>
      <c r="W31" s="65">
        <f t="shared" si="13"/>
        <v>2</v>
      </c>
      <c r="X31" s="27">
        <f>U31*3+W31</f>
        <v>2</v>
      </c>
      <c r="Y31" s="28">
        <f t="shared" ref="Y31:Z33" si="14">SUMIF($F$34:$T$34,Y$6,$F31:$T31)</f>
        <v>0</v>
      </c>
      <c r="Z31" s="28">
        <f t="shared" si="14"/>
        <v>0</v>
      </c>
      <c r="AA31" s="8">
        <f t="shared" ref="AA31" si="15">Y31-Z31</f>
        <v>0</v>
      </c>
      <c r="AB31" s="29">
        <f>SUMPRODUCT(($X$31:$X$33*10^5+$AA$31:$AA$33&gt;X31*10^5+AA31)*1)+1</f>
        <v>1</v>
      </c>
    </row>
    <row r="32" spans="1:28" s="1" customFormat="1" ht="35.25" customHeight="1">
      <c r="A32" s="117" t="str">
        <f>タイムテーブル!AF11</f>
        <v>ジェネラーレ室蘭U15</v>
      </c>
      <c r="B32" s="118"/>
      <c r="C32" s="118"/>
      <c r="D32" s="118"/>
      <c r="E32" s="119"/>
      <c r="F32" s="120">
        <f>N31</f>
        <v>0</v>
      </c>
      <c r="G32" s="121"/>
      <c r="H32" s="13" t="str">
        <f>IF(COUNT(F32,I32)&lt;2,"",TEXT(F32-I32,"○;●;△"))</f>
        <v>△</v>
      </c>
      <c r="I32" s="122">
        <f>K31</f>
        <v>0</v>
      </c>
      <c r="J32" s="123"/>
      <c r="K32" s="124"/>
      <c r="L32" s="125"/>
      <c r="M32" s="125"/>
      <c r="N32" s="125"/>
      <c r="O32" s="126"/>
      <c r="P32" s="120">
        <f>タイムテーブル!H23</f>
        <v>0</v>
      </c>
      <c r="Q32" s="121"/>
      <c r="R32" s="12" t="str">
        <f>IF(COUNT(P32,S32)&lt;2,"",TEXT(P32-S32,"○;●;△"))</f>
        <v>△</v>
      </c>
      <c r="S32" s="90">
        <f>タイムテーブル!K23</f>
        <v>0</v>
      </c>
      <c r="T32" s="90"/>
      <c r="U32" s="79">
        <f t="shared" si="13"/>
        <v>0</v>
      </c>
      <c r="V32" s="28">
        <f t="shared" si="13"/>
        <v>0</v>
      </c>
      <c r="W32" s="65">
        <f t="shared" si="13"/>
        <v>2</v>
      </c>
      <c r="X32" s="27">
        <f>U32*3+W32</f>
        <v>2</v>
      </c>
      <c r="Y32" s="28">
        <f t="shared" si="14"/>
        <v>0</v>
      </c>
      <c r="Z32" s="28">
        <f t="shared" si="14"/>
        <v>0</v>
      </c>
      <c r="AA32" s="8">
        <f t="shared" ref="AA32:AA33" si="16">Y32-Z32</f>
        <v>0</v>
      </c>
      <c r="AB32" s="29">
        <f>SUMPRODUCT(($X$31:$X$33*10^5+$AA$31:$AA$33&gt;X32*10^5+AA32)*1)+1</f>
        <v>1</v>
      </c>
    </row>
    <row r="33" spans="1:32" s="1" customFormat="1" ht="35.25" customHeight="1" thickBot="1">
      <c r="A33" s="142" t="str">
        <f>タイムテーブル!AG11</f>
        <v>桜蘭中ピンク</v>
      </c>
      <c r="B33" s="143"/>
      <c r="C33" s="143"/>
      <c r="D33" s="143"/>
      <c r="E33" s="144"/>
      <c r="F33" s="145">
        <f>S31</f>
        <v>0</v>
      </c>
      <c r="G33" s="146"/>
      <c r="H33" s="30" t="str">
        <f>IF(COUNT(F33,I33)&lt;2,"",TEXT(F33-I33,"○;●;△"))</f>
        <v>△</v>
      </c>
      <c r="I33" s="150">
        <f>P31</f>
        <v>0</v>
      </c>
      <c r="J33" s="151"/>
      <c r="K33" s="145">
        <f>S32</f>
        <v>0</v>
      </c>
      <c r="L33" s="146"/>
      <c r="M33" s="30" t="str">
        <f>IF(COUNT(K33,N33)&lt;2,"",TEXT(K33-N33,"○;●;△"))</f>
        <v>△</v>
      </c>
      <c r="N33" s="150">
        <f>P32</f>
        <v>0</v>
      </c>
      <c r="O33" s="151"/>
      <c r="P33" s="136"/>
      <c r="Q33" s="137"/>
      <c r="R33" s="137"/>
      <c r="S33" s="137"/>
      <c r="T33" s="138"/>
      <c r="U33" s="80">
        <f t="shared" si="13"/>
        <v>0</v>
      </c>
      <c r="V33" s="32">
        <f t="shared" si="13"/>
        <v>0</v>
      </c>
      <c r="W33" s="66">
        <f t="shared" si="13"/>
        <v>2</v>
      </c>
      <c r="X33" s="31">
        <f>U33*3+W33</f>
        <v>2</v>
      </c>
      <c r="Y33" s="32">
        <f t="shared" si="14"/>
        <v>0</v>
      </c>
      <c r="Z33" s="32">
        <f t="shared" si="14"/>
        <v>0</v>
      </c>
      <c r="AA33" s="9">
        <f t="shared" si="16"/>
        <v>0</v>
      </c>
      <c r="AB33" s="33">
        <f>SUMPRODUCT(($X$31:$X$33*10^5+$AA$31:$AA$33&gt;X33*10^5+AA33)*1)+1</f>
        <v>1</v>
      </c>
    </row>
    <row r="34" spans="1:32" s="1" customFormat="1" ht="14.25" customHeight="1">
      <c r="F34" s="157" t="s">
        <v>11</v>
      </c>
      <c r="G34" s="157"/>
      <c r="H34" s="77"/>
      <c r="I34" s="157" t="s">
        <v>12</v>
      </c>
      <c r="J34" s="157"/>
      <c r="K34" s="157" t="s">
        <v>11</v>
      </c>
      <c r="L34" s="157"/>
      <c r="M34" s="77"/>
      <c r="N34" s="157" t="s">
        <v>12</v>
      </c>
      <c r="O34" s="157"/>
      <c r="P34" s="157" t="s">
        <v>11</v>
      </c>
      <c r="Q34" s="157"/>
      <c r="R34" s="77"/>
      <c r="S34" s="157" t="s">
        <v>12</v>
      </c>
      <c r="T34" s="157"/>
      <c r="U34" s="77" t="s">
        <v>10</v>
      </c>
      <c r="V34" s="77" t="s">
        <v>104</v>
      </c>
      <c r="W34" s="77" t="s">
        <v>105</v>
      </c>
      <c r="X34" s="60"/>
      <c r="Y34" s="60"/>
      <c r="Z34" s="60"/>
      <c r="AA34" s="78"/>
      <c r="AB34" s="60"/>
    </row>
    <row r="35" spans="1:32" s="1" customFormat="1" ht="18.75" customHeight="1"/>
    <row r="36" spans="1:32" s="1" customFormat="1" ht="15.75">
      <c r="AF36" s="6"/>
    </row>
    <row r="37" spans="1:32" s="1" customFormat="1" ht="14.25"/>
    <row r="38" spans="1:32" s="1" customFormat="1" ht="14.25"/>
    <row r="39" spans="1:32" s="1" customFormat="1" ht="14.25"/>
    <row r="40" spans="1:32" s="1" customFormat="1" ht="14.25"/>
    <row r="41" spans="1:32" s="1" customFormat="1" ht="14.25"/>
    <row r="42" spans="1:32" s="1" customFormat="1" ht="14.25"/>
    <row r="43" spans="1:32" s="1" customFormat="1" ht="14.25"/>
    <row r="44" spans="1:32" s="1" customFormat="1" ht="14.25"/>
    <row r="45" spans="1:32" s="1" customFormat="1" ht="14.25"/>
    <row r="46" spans="1:32" s="1" customFormat="1" ht="14.25"/>
    <row r="47" spans="1:32" s="1" customFormat="1" ht="14.25"/>
    <row r="48" spans="1:32" s="1" customFormat="1" ht="14.25"/>
    <row r="49" s="1" customFormat="1" ht="14.25"/>
    <row r="50" s="1" customFormat="1" ht="14.25"/>
    <row r="51" s="1" customFormat="1" ht="14.25"/>
    <row r="52" s="1" customFormat="1" ht="14.25"/>
    <row r="53" s="1" customFormat="1" ht="14.25"/>
    <row r="54" s="1" customFormat="1" ht="14.25"/>
    <row r="55" s="1" customFormat="1" ht="14.25"/>
    <row r="56" s="1" customFormat="1" ht="14.25"/>
    <row r="57" s="1" customFormat="1" ht="14.25"/>
    <row r="58" s="1" customFormat="1" ht="14.25"/>
    <row r="59" s="1" customFormat="1" ht="14.25"/>
    <row r="60" s="1" customFormat="1" ht="14.25"/>
    <row r="61" s="1" customFormat="1" ht="14.25"/>
    <row r="62" s="1" customFormat="1" ht="14.25"/>
    <row r="63" s="1" customFormat="1" ht="14.25"/>
    <row r="64" s="1" customFormat="1" ht="14.25"/>
    <row r="65" s="1" customFormat="1" ht="14.25"/>
    <row r="66" s="1" customFormat="1" ht="14.25"/>
    <row r="67" s="1" customFormat="1" ht="14.25"/>
    <row r="68" s="1" customFormat="1" ht="14.25"/>
    <row r="69" s="1" customFormat="1" ht="14.25"/>
    <row r="70" s="1" customFormat="1" ht="14.25"/>
    <row r="71" s="1" customFormat="1" ht="14.25"/>
    <row r="72" s="1" customFormat="1" ht="14.25"/>
    <row r="73" s="1" customFormat="1" ht="14.25"/>
    <row r="74" s="1" customFormat="1" ht="14.25"/>
    <row r="75" s="1" customFormat="1" ht="14.25"/>
    <row r="76" s="1" customFormat="1" ht="14.25"/>
    <row r="77" s="1" customFormat="1" ht="14.25"/>
    <row r="78" s="1" customFormat="1" ht="14.25"/>
    <row r="79" s="1" customFormat="1" ht="14.25"/>
    <row r="80" s="1" customFormat="1" ht="14.25"/>
    <row r="81" s="1" customFormat="1" ht="14.25"/>
  </sheetData>
  <mergeCells count="119">
    <mergeCell ref="S34:T34"/>
    <mergeCell ref="F34:G34"/>
    <mergeCell ref="I34:J34"/>
    <mergeCell ref="K34:L34"/>
    <mergeCell ref="N34:O34"/>
    <mergeCell ref="P34:Q34"/>
    <mergeCell ref="P18:Q18"/>
    <mergeCell ref="S18:T18"/>
    <mergeCell ref="F26:G26"/>
    <mergeCell ref="I26:J26"/>
    <mergeCell ref="K26:L26"/>
    <mergeCell ref="N26:O26"/>
    <mergeCell ref="P26:Q26"/>
    <mergeCell ref="S26:T26"/>
    <mergeCell ref="P33:T33"/>
    <mergeCell ref="P25:T25"/>
    <mergeCell ref="P22:T22"/>
    <mergeCell ref="A32:E32"/>
    <mergeCell ref="F32:G32"/>
    <mergeCell ref="I32:J32"/>
    <mergeCell ref="K32:O32"/>
    <mergeCell ref="P32:Q32"/>
    <mergeCell ref="S32:T32"/>
    <mergeCell ref="A33:E33"/>
    <mergeCell ref="F33:G33"/>
    <mergeCell ref="I33:J33"/>
    <mergeCell ref="K33:L33"/>
    <mergeCell ref="N33:O33"/>
    <mergeCell ref="A30:E30"/>
    <mergeCell ref="F30:J30"/>
    <mergeCell ref="K30:O30"/>
    <mergeCell ref="P30:T30"/>
    <mergeCell ref="A31:E31"/>
    <mergeCell ref="F31:J31"/>
    <mergeCell ref="K31:L31"/>
    <mergeCell ref="N31:O31"/>
    <mergeCell ref="P31:Q31"/>
    <mergeCell ref="S31:T31"/>
    <mergeCell ref="A24:E24"/>
    <mergeCell ref="F24:G24"/>
    <mergeCell ref="I24:J24"/>
    <mergeCell ref="K24:O24"/>
    <mergeCell ref="P24:Q24"/>
    <mergeCell ref="S24:T24"/>
    <mergeCell ref="A25:E25"/>
    <mergeCell ref="F25:G25"/>
    <mergeCell ref="I25:J25"/>
    <mergeCell ref="K25:L25"/>
    <mergeCell ref="N25:O25"/>
    <mergeCell ref="A23:E23"/>
    <mergeCell ref="F23:J23"/>
    <mergeCell ref="K23:L23"/>
    <mergeCell ref="N23:O23"/>
    <mergeCell ref="P23:Q23"/>
    <mergeCell ref="S23:T23"/>
    <mergeCell ref="A15:E15"/>
    <mergeCell ref="F15:J15"/>
    <mergeCell ref="K15:L15"/>
    <mergeCell ref="A22:E22"/>
    <mergeCell ref="F22:J22"/>
    <mergeCell ref="K22:O22"/>
    <mergeCell ref="N15:O15"/>
    <mergeCell ref="F18:G18"/>
    <mergeCell ref="I18:J18"/>
    <mergeCell ref="K18:L18"/>
    <mergeCell ref="N18:O18"/>
    <mergeCell ref="P17:T17"/>
    <mergeCell ref="A16:E16"/>
    <mergeCell ref="F16:G16"/>
    <mergeCell ref="I16:J16"/>
    <mergeCell ref="K16:O16"/>
    <mergeCell ref="P16:Q16"/>
    <mergeCell ref="S16:T16"/>
    <mergeCell ref="A17:E17"/>
    <mergeCell ref="F17:G17"/>
    <mergeCell ref="I17:J17"/>
    <mergeCell ref="K17:L17"/>
    <mergeCell ref="N17:O17"/>
    <mergeCell ref="Q2:Z2"/>
    <mergeCell ref="A6:E6"/>
    <mergeCell ref="F6:J6"/>
    <mergeCell ref="K6:O6"/>
    <mergeCell ref="P6:T6"/>
    <mergeCell ref="P15:Q15"/>
    <mergeCell ref="S15:T15"/>
    <mergeCell ref="P10:Q10"/>
    <mergeCell ref="S10:T10"/>
    <mergeCell ref="F14:J14"/>
    <mergeCell ref="K14:O14"/>
    <mergeCell ref="P14:T14"/>
    <mergeCell ref="I9:J9"/>
    <mergeCell ref="K9:L9"/>
    <mergeCell ref="N9:O9"/>
    <mergeCell ref="F10:G10"/>
    <mergeCell ref="I10:J10"/>
    <mergeCell ref="K10:L10"/>
    <mergeCell ref="N10:O10"/>
    <mergeCell ref="AT8:AT14"/>
    <mergeCell ref="S7:T7"/>
    <mergeCell ref="A8:E8"/>
    <mergeCell ref="F8:G8"/>
    <mergeCell ref="I8:J8"/>
    <mergeCell ref="K8:O8"/>
    <mergeCell ref="P8:Q8"/>
    <mergeCell ref="S8:T8"/>
    <mergeCell ref="A7:E7"/>
    <mergeCell ref="F7:J7"/>
    <mergeCell ref="K7:L7"/>
    <mergeCell ref="N7:O7"/>
    <mergeCell ref="P7:Q7"/>
    <mergeCell ref="P9:T9"/>
    <mergeCell ref="AJ8:AJ14"/>
    <mergeCell ref="A14:E14"/>
    <mergeCell ref="AR8:AR14"/>
    <mergeCell ref="A9:E9"/>
    <mergeCell ref="F9:G9"/>
    <mergeCell ref="AL8:AL14"/>
    <mergeCell ref="AN8:AN14"/>
    <mergeCell ref="AP8:AP14"/>
  </mergeCells>
  <phoneticPr fontId="1"/>
  <pageMargins left="0.78740157480314965" right="0.78740157480314965" top="0.78740157480314965" bottom="0.78740157480314965" header="0" footer="0"/>
  <pageSetup paperSize="9" orientation="portrait" r:id="rId1"/>
  <ignoredErrors>
    <ignoredError sqref="AB11:AB14 AB19:AB22 AB27:AB30 AB35:AB57 AB10 U10:AA10 R10:S10 P10 M10:N10 K10 K35:AA57 K27:AA30 K19:AA22 K11:AA14 F8:G9 F18:AA18 F11:J14 F26:AA26 F19:J22 F34:AA34 F27:J30 F58:AA63 F35:J57 F10:J10 L10 O10 Q10 T10 I9:L9 I8:O8 T8 N9:T9 Q8 F17:G17 F15:J15 T16 I17:L17 F16:G16 I16:O16 O15 N17:T17 L15 Q15 T15 Q16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N179"/>
  <sheetViews>
    <sheetView view="pageBreakPreview" zoomScaleNormal="100" zoomScaleSheetLayoutView="100" workbookViewId="0">
      <selection activeCell="AL22" sqref="AL22"/>
    </sheetView>
  </sheetViews>
  <sheetFormatPr defaultRowHeight="13.5"/>
  <cols>
    <col min="1" max="4" width="2.75" style="14" customWidth="1"/>
    <col min="5" max="6" width="1.875" style="14" customWidth="1"/>
    <col min="7" max="8" width="2.75" style="14" customWidth="1"/>
    <col min="9" max="10" width="1.875" style="14" customWidth="1"/>
    <col min="11" max="12" width="2.75" style="14" customWidth="1"/>
    <col min="13" max="14" width="1.875" style="14" customWidth="1"/>
    <col min="15" max="16" width="2.75" style="14" customWidth="1"/>
    <col min="17" max="18" width="3.375" style="14" customWidth="1"/>
    <col min="19" max="20" width="2.75" style="14" customWidth="1"/>
    <col min="21" max="22" width="1.875" style="14" customWidth="1"/>
    <col min="23" max="24" width="2.75" style="14" customWidth="1"/>
    <col min="25" max="26" width="1.875" style="14" customWidth="1"/>
    <col min="27" max="28" width="2.75" style="14" customWidth="1"/>
    <col min="29" max="30" width="1.875" style="14" customWidth="1"/>
    <col min="31" max="35" width="2.75" style="14" customWidth="1"/>
    <col min="36" max="40" width="11.625" style="14" customWidth="1"/>
    <col min="41" max="16384" width="9" style="14"/>
  </cols>
  <sheetData>
    <row r="1" spans="2:40" s="1" customFormat="1" ht="14.25">
      <c r="C1" s="1" t="s">
        <v>13</v>
      </c>
      <c r="S1" s="24" t="s">
        <v>63</v>
      </c>
    </row>
    <row r="2" spans="2:40" ht="15" thickBot="1"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40">
      <c r="M3" s="159"/>
      <c r="N3" s="160"/>
      <c r="O3" s="160"/>
      <c r="P3" s="160"/>
      <c r="Q3" s="160"/>
      <c r="R3" s="160"/>
      <c r="S3" s="160"/>
      <c r="T3" s="160"/>
      <c r="U3" s="160"/>
      <c r="V3" s="161"/>
    </row>
    <row r="4" spans="2:40" ht="14.25" thickBot="1">
      <c r="M4" s="162"/>
      <c r="N4" s="163"/>
      <c r="O4" s="163"/>
      <c r="P4" s="163"/>
      <c r="Q4" s="163"/>
      <c r="R4" s="163"/>
      <c r="S4" s="163"/>
      <c r="T4" s="163"/>
      <c r="U4" s="163"/>
      <c r="V4" s="164"/>
    </row>
    <row r="5" spans="2:40">
      <c r="R5" s="15"/>
      <c r="AJ5" s="88"/>
      <c r="AK5" s="88"/>
      <c r="AL5" s="88"/>
      <c r="AM5" s="88"/>
      <c r="AN5" s="88"/>
    </row>
    <row r="6" spans="2:40">
      <c r="H6" s="165">
        <f>タイムテーブル!H39</f>
        <v>0</v>
      </c>
      <c r="I6" s="165"/>
      <c r="J6" s="83"/>
      <c r="K6" s="83"/>
      <c r="L6" s="83"/>
      <c r="M6" s="83"/>
      <c r="N6" s="83"/>
      <c r="O6" s="83"/>
      <c r="P6" s="83"/>
      <c r="Q6" s="83"/>
      <c r="R6" s="84"/>
      <c r="S6" s="83"/>
      <c r="T6" s="83"/>
      <c r="U6" s="83"/>
      <c r="V6" s="83"/>
      <c r="W6" s="83"/>
      <c r="X6" s="83"/>
      <c r="Y6" s="83"/>
      <c r="Z6" s="166">
        <f>タイムテーブル!K39</f>
        <v>0</v>
      </c>
      <c r="AA6" s="166"/>
      <c r="AB6" s="24"/>
      <c r="AJ6" s="88"/>
      <c r="AK6" s="88"/>
      <c r="AL6" s="88"/>
      <c r="AM6" s="88"/>
      <c r="AN6" s="88"/>
    </row>
    <row r="7" spans="2:40" ht="17.25" customHeight="1">
      <c r="J7" s="18"/>
      <c r="Q7" s="167" t="s">
        <v>34</v>
      </c>
      <c r="R7" s="167"/>
      <c r="Z7" s="15"/>
      <c r="AJ7" s="190" t="s">
        <v>125</v>
      </c>
      <c r="AK7" s="190"/>
      <c r="AL7" s="190"/>
      <c r="AM7" s="190"/>
      <c r="AN7" s="88"/>
    </row>
    <row r="8" spans="2:40">
      <c r="D8" s="168">
        <f>タイムテーブル!H36</f>
        <v>0</v>
      </c>
      <c r="E8" s="168"/>
      <c r="F8" s="81"/>
      <c r="G8" s="81"/>
      <c r="H8" s="81"/>
      <c r="I8" s="81"/>
      <c r="J8" s="82"/>
      <c r="K8" s="81"/>
      <c r="L8" s="81"/>
      <c r="M8" s="81"/>
      <c r="N8" s="169">
        <f>タイムテーブル!K36</f>
        <v>0</v>
      </c>
      <c r="O8" s="169"/>
      <c r="P8" s="85"/>
      <c r="Q8" s="85"/>
      <c r="R8" s="85"/>
      <c r="S8" s="85"/>
      <c r="T8" s="168">
        <f>タイムテーブル!H47</f>
        <v>0</v>
      </c>
      <c r="U8" s="168"/>
      <c r="V8" s="81"/>
      <c r="W8" s="81"/>
      <c r="X8" s="81"/>
      <c r="Y8" s="81"/>
      <c r="Z8" s="82"/>
      <c r="AA8" s="81"/>
      <c r="AB8" s="81"/>
      <c r="AC8" s="81"/>
      <c r="AD8" s="169">
        <f>タイムテーブル!K47</f>
        <v>0</v>
      </c>
      <c r="AE8" s="169"/>
      <c r="AJ8" s="89" t="s">
        <v>22</v>
      </c>
      <c r="AK8" s="89" t="s">
        <v>23</v>
      </c>
      <c r="AL8" s="89" t="s">
        <v>24</v>
      </c>
      <c r="AM8" s="89" t="s">
        <v>25</v>
      </c>
      <c r="AN8" s="88"/>
    </row>
    <row r="9" spans="2:40">
      <c r="F9" s="15"/>
      <c r="I9" s="167" t="s">
        <v>109</v>
      </c>
      <c r="J9" s="167"/>
      <c r="N9" s="15"/>
      <c r="V9" s="15"/>
      <c r="Y9" s="167" t="s">
        <v>110</v>
      </c>
      <c r="Z9" s="167"/>
      <c r="AD9" s="15"/>
      <c r="AJ9" s="89" t="s">
        <v>72</v>
      </c>
      <c r="AK9" s="89" t="str">
        <f>タイムテーブル!AE33</f>
        <v>A１位</v>
      </c>
      <c r="AL9" s="89" t="str">
        <f>タイムテーブル!AF33</f>
        <v>A２位</v>
      </c>
      <c r="AM9" s="89" t="str">
        <f>タイムテーブル!AG33</f>
        <v>A３位</v>
      </c>
      <c r="AN9" s="88"/>
    </row>
    <row r="10" spans="2:40" ht="18" customHeight="1">
      <c r="B10" s="168">
        <f>タイムテーブル!H33</f>
        <v>0</v>
      </c>
      <c r="C10" s="168"/>
      <c r="D10" s="81"/>
      <c r="E10" s="81"/>
      <c r="F10" s="82"/>
      <c r="G10" s="81"/>
      <c r="H10" s="169">
        <f>タイムテーブル!K33</f>
        <v>0</v>
      </c>
      <c r="I10" s="169"/>
      <c r="J10" s="168">
        <f>タイムテーブル!H44</f>
        <v>0</v>
      </c>
      <c r="K10" s="168"/>
      <c r="L10" s="81"/>
      <c r="M10" s="81"/>
      <c r="N10" s="82"/>
      <c r="O10" s="81"/>
      <c r="P10" s="169">
        <f>タイムテーブル!K44</f>
        <v>0</v>
      </c>
      <c r="Q10" s="169"/>
      <c r="R10" s="168">
        <f>タイムテーブル!H34</f>
        <v>0</v>
      </c>
      <c r="S10" s="168"/>
      <c r="T10" s="81"/>
      <c r="U10" s="81"/>
      <c r="V10" s="82"/>
      <c r="W10" s="81"/>
      <c r="X10" s="170">
        <f>タイムテーブル!K34</f>
        <v>0</v>
      </c>
      <c r="Y10" s="170"/>
      <c r="Z10" s="168">
        <f>タイムテーブル!H45</f>
        <v>0</v>
      </c>
      <c r="AA10" s="168"/>
      <c r="AB10" s="81"/>
      <c r="AC10" s="81"/>
      <c r="AD10" s="82"/>
      <c r="AE10" s="81"/>
      <c r="AF10" s="169">
        <f>タイムテーブル!K45</f>
        <v>0</v>
      </c>
      <c r="AG10" s="169"/>
      <c r="AH10" s="85"/>
      <c r="AJ10" s="89" t="s">
        <v>75</v>
      </c>
      <c r="AK10" s="89" t="str">
        <f>タイムテーブル!AE34</f>
        <v>B１位</v>
      </c>
      <c r="AL10" s="89" t="str">
        <f>タイムテーブル!AF34</f>
        <v>B２位</v>
      </c>
      <c r="AM10" s="89" t="str">
        <f>タイムテーブル!AG34</f>
        <v>B3位</v>
      </c>
      <c r="AN10" s="88"/>
    </row>
    <row r="11" spans="2:40">
      <c r="D11" s="15"/>
      <c r="E11" s="167" t="s">
        <v>32</v>
      </c>
      <c r="F11" s="167"/>
      <c r="G11" s="19"/>
      <c r="H11" s="15"/>
      <c r="L11" s="15"/>
      <c r="M11" s="167" t="s">
        <v>111</v>
      </c>
      <c r="N11" s="167"/>
      <c r="O11" s="19"/>
      <c r="P11" s="15"/>
      <c r="T11" s="15"/>
      <c r="U11" s="167" t="s">
        <v>112</v>
      </c>
      <c r="V11" s="167"/>
      <c r="W11" s="19"/>
      <c r="X11" s="15"/>
      <c r="AB11" s="15"/>
      <c r="AC11" s="167" t="s">
        <v>33</v>
      </c>
      <c r="AD11" s="167"/>
      <c r="AE11" s="19"/>
      <c r="AF11" s="15"/>
      <c r="AJ11" s="89" t="s">
        <v>113</v>
      </c>
      <c r="AK11" s="89" t="str">
        <f>タイムテーブル!AE35</f>
        <v>C1位</v>
      </c>
      <c r="AL11" s="89" t="str">
        <f>タイムテーブル!AF35</f>
        <v>C２位</v>
      </c>
      <c r="AM11" s="89" t="str">
        <f>タイムテーブル!AG35</f>
        <v>C3位</v>
      </c>
      <c r="AN11" s="88"/>
    </row>
    <row r="12" spans="2:40">
      <c r="D12" s="15"/>
      <c r="E12" s="19"/>
      <c r="F12" s="19"/>
      <c r="G12" s="19"/>
      <c r="H12" s="15"/>
      <c r="L12" s="15"/>
      <c r="M12" s="19"/>
      <c r="N12" s="19"/>
      <c r="O12" s="19"/>
      <c r="P12" s="15"/>
      <c r="T12" s="15"/>
      <c r="U12" s="19"/>
      <c r="V12" s="19"/>
      <c r="W12" s="19"/>
      <c r="X12" s="15"/>
      <c r="AB12" s="15"/>
      <c r="AC12" s="19"/>
      <c r="AD12" s="19"/>
      <c r="AE12" s="19"/>
      <c r="AF12" s="15"/>
      <c r="AJ12" s="89" t="s">
        <v>78</v>
      </c>
      <c r="AK12" s="89" t="str">
        <f>タイムテーブル!AE36</f>
        <v>D１位</v>
      </c>
      <c r="AL12" s="89" t="str">
        <f>タイムテーブル!AF36</f>
        <v>D２位</v>
      </c>
      <c r="AM12" s="89" t="str">
        <f>タイムテーブル!AG36</f>
        <v>D３位</v>
      </c>
      <c r="AN12" s="88"/>
    </row>
    <row r="13" spans="2:40">
      <c r="C13" s="174" t="s">
        <v>15</v>
      </c>
      <c r="D13" s="174"/>
      <c r="E13" s="75"/>
      <c r="F13" s="75"/>
      <c r="G13" s="174" t="s">
        <v>16</v>
      </c>
      <c r="H13" s="174"/>
      <c r="I13" s="75"/>
      <c r="J13" s="75"/>
      <c r="K13" s="174" t="s">
        <v>17</v>
      </c>
      <c r="L13" s="174"/>
      <c r="M13" s="75"/>
      <c r="N13" s="75"/>
      <c r="O13" s="174" t="s">
        <v>18</v>
      </c>
      <c r="P13" s="174"/>
      <c r="Q13" s="75"/>
      <c r="R13" s="75"/>
      <c r="S13" s="174" t="s">
        <v>19</v>
      </c>
      <c r="T13" s="174"/>
      <c r="U13" s="75"/>
      <c r="V13" s="75"/>
      <c r="W13" s="174" t="s">
        <v>20</v>
      </c>
      <c r="X13" s="174"/>
      <c r="Y13" s="75"/>
      <c r="Z13" s="75"/>
      <c r="AA13" s="174" t="s">
        <v>21</v>
      </c>
      <c r="AB13" s="174"/>
      <c r="AC13" s="75"/>
      <c r="AD13" s="75"/>
      <c r="AE13" s="174" t="s">
        <v>14</v>
      </c>
      <c r="AF13" s="174"/>
      <c r="AJ13" s="88"/>
      <c r="AK13" s="88"/>
      <c r="AL13" s="88"/>
      <c r="AM13" s="88"/>
      <c r="AN13" s="88"/>
    </row>
    <row r="14" spans="2:40">
      <c r="C14" s="174"/>
      <c r="D14" s="174"/>
      <c r="E14" s="75"/>
      <c r="F14" s="75"/>
      <c r="G14" s="174"/>
      <c r="H14" s="174"/>
      <c r="I14" s="75"/>
      <c r="J14" s="75"/>
      <c r="K14" s="174"/>
      <c r="L14" s="174"/>
      <c r="M14" s="75"/>
      <c r="N14" s="75"/>
      <c r="O14" s="174"/>
      <c r="P14" s="174"/>
      <c r="Q14" s="75"/>
      <c r="R14" s="75"/>
      <c r="S14" s="174"/>
      <c r="T14" s="174"/>
      <c r="U14" s="75"/>
      <c r="V14" s="75"/>
      <c r="W14" s="174"/>
      <c r="X14" s="174"/>
      <c r="Y14" s="75"/>
      <c r="Z14" s="75"/>
      <c r="AA14" s="174"/>
      <c r="AB14" s="174"/>
      <c r="AC14" s="75"/>
      <c r="AD14" s="75"/>
      <c r="AE14" s="174"/>
      <c r="AF14" s="174"/>
      <c r="AJ14" s="88"/>
      <c r="AK14" s="88"/>
      <c r="AL14" s="88"/>
      <c r="AM14" s="88"/>
      <c r="AN14" s="88"/>
    </row>
    <row r="15" spans="2:40">
      <c r="C15" s="175" t="str">
        <f>AK9</f>
        <v>A１位</v>
      </c>
      <c r="D15" s="175"/>
      <c r="E15" s="20"/>
      <c r="F15" s="20"/>
      <c r="G15" s="175" t="str">
        <f>AL12</f>
        <v>D２位</v>
      </c>
      <c r="H15" s="175"/>
      <c r="I15" s="20"/>
      <c r="J15" s="20"/>
      <c r="K15" s="175" t="str">
        <f>AK10</f>
        <v>B１位</v>
      </c>
      <c r="L15" s="175"/>
      <c r="M15" s="20"/>
      <c r="N15" s="20"/>
      <c r="O15" s="175" t="str">
        <f>AL11</f>
        <v>C２位</v>
      </c>
      <c r="P15" s="175"/>
      <c r="Q15" s="20"/>
      <c r="R15" s="20"/>
      <c r="S15" s="175" t="str">
        <f>AK11</f>
        <v>C1位</v>
      </c>
      <c r="T15" s="175"/>
      <c r="U15" s="20"/>
      <c r="V15" s="20"/>
      <c r="W15" s="175" t="str">
        <f>AL10</f>
        <v>B２位</v>
      </c>
      <c r="X15" s="175"/>
      <c r="Y15" s="20"/>
      <c r="Z15" s="20"/>
      <c r="AA15" s="175" t="str">
        <f>AK12</f>
        <v>D１位</v>
      </c>
      <c r="AB15" s="175"/>
      <c r="AC15" s="20"/>
      <c r="AD15" s="20"/>
      <c r="AE15" s="175" t="str">
        <f>AL9</f>
        <v>A２位</v>
      </c>
      <c r="AF15" s="175"/>
      <c r="AJ15" s="88"/>
      <c r="AK15" s="88"/>
      <c r="AL15" s="88"/>
      <c r="AM15" s="88"/>
      <c r="AN15" s="88"/>
    </row>
    <row r="16" spans="2:40">
      <c r="C16" s="175"/>
      <c r="D16" s="175"/>
      <c r="E16" s="20"/>
      <c r="F16" s="20"/>
      <c r="G16" s="175"/>
      <c r="H16" s="175"/>
      <c r="I16" s="20"/>
      <c r="J16" s="20"/>
      <c r="K16" s="175"/>
      <c r="L16" s="175"/>
      <c r="M16" s="20"/>
      <c r="N16" s="20"/>
      <c r="O16" s="175"/>
      <c r="P16" s="175"/>
      <c r="Q16" s="20"/>
      <c r="R16" s="20"/>
      <c r="S16" s="175"/>
      <c r="T16" s="175"/>
      <c r="U16" s="20"/>
      <c r="V16" s="20"/>
      <c r="W16" s="175"/>
      <c r="X16" s="175"/>
      <c r="Y16" s="20"/>
      <c r="Z16" s="20"/>
      <c r="AA16" s="175"/>
      <c r="AB16" s="175"/>
      <c r="AC16" s="20"/>
      <c r="AD16" s="20"/>
      <c r="AE16" s="175"/>
      <c r="AF16" s="175"/>
      <c r="AJ16" s="88"/>
      <c r="AK16" s="88"/>
      <c r="AL16" s="88"/>
      <c r="AM16" s="88"/>
      <c r="AN16" s="88"/>
    </row>
    <row r="17" spans="3:40">
      <c r="C17" s="175"/>
      <c r="D17" s="175"/>
      <c r="E17" s="20"/>
      <c r="F17" s="20"/>
      <c r="G17" s="175"/>
      <c r="H17" s="175"/>
      <c r="I17" s="20"/>
      <c r="J17" s="20"/>
      <c r="K17" s="175"/>
      <c r="L17" s="175"/>
      <c r="M17" s="20"/>
      <c r="N17" s="20"/>
      <c r="O17" s="175"/>
      <c r="P17" s="175"/>
      <c r="Q17" s="20"/>
      <c r="R17" s="20"/>
      <c r="S17" s="175"/>
      <c r="T17" s="175"/>
      <c r="U17" s="20"/>
      <c r="V17" s="20"/>
      <c r="W17" s="175"/>
      <c r="X17" s="175"/>
      <c r="Y17" s="20"/>
      <c r="Z17" s="20"/>
      <c r="AA17" s="175"/>
      <c r="AB17" s="175"/>
      <c r="AC17" s="20"/>
      <c r="AD17" s="20"/>
      <c r="AE17" s="175"/>
      <c r="AF17" s="175"/>
      <c r="AJ17" s="88"/>
      <c r="AK17" s="88"/>
      <c r="AL17" s="88"/>
      <c r="AM17" s="88"/>
      <c r="AN17" s="88"/>
    </row>
    <row r="18" spans="3:40">
      <c r="C18" s="175"/>
      <c r="D18" s="175"/>
      <c r="E18" s="20"/>
      <c r="F18" s="20"/>
      <c r="G18" s="175"/>
      <c r="H18" s="175"/>
      <c r="I18" s="20"/>
      <c r="J18" s="20"/>
      <c r="K18" s="175"/>
      <c r="L18" s="175"/>
      <c r="M18" s="20"/>
      <c r="N18" s="20"/>
      <c r="O18" s="175"/>
      <c r="P18" s="175"/>
      <c r="Q18" s="20"/>
      <c r="R18" s="20"/>
      <c r="S18" s="175"/>
      <c r="T18" s="175"/>
      <c r="U18" s="20"/>
      <c r="V18" s="20"/>
      <c r="W18" s="175"/>
      <c r="X18" s="175"/>
      <c r="Y18" s="20"/>
      <c r="Z18" s="20"/>
      <c r="AA18" s="175"/>
      <c r="AB18" s="175"/>
      <c r="AC18" s="20"/>
      <c r="AD18" s="20"/>
      <c r="AE18" s="175"/>
      <c r="AF18" s="175"/>
    </row>
    <row r="19" spans="3:40">
      <c r="C19" s="175"/>
      <c r="D19" s="175"/>
      <c r="E19" s="20"/>
      <c r="F19" s="20"/>
      <c r="G19" s="175"/>
      <c r="H19" s="175"/>
      <c r="I19" s="20"/>
      <c r="J19" s="20"/>
      <c r="K19" s="175"/>
      <c r="L19" s="175"/>
      <c r="M19" s="20"/>
      <c r="N19" s="20"/>
      <c r="O19" s="175"/>
      <c r="P19" s="175"/>
      <c r="Q19" s="20"/>
      <c r="R19" s="20"/>
      <c r="S19" s="175"/>
      <c r="T19" s="175"/>
      <c r="U19" s="20"/>
      <c r="V19" s="20"/>
      <c r="W19" s="175"/>
      <c r="X19" s="175"/>
      <c r="Y19" s="20"/>
      <c r="Z19" s="20"/>
      <c r="AA19" s="175"/>
      <c r="AB19" s="175"/>
      <c r="AC19" s="20"/>
      <c r="AD19" s="20"/>
      <c r="AE19" s="175"/>
      <c r="AF19" s="175"/>
    </row>
    <row r="20" spans="3:40">
      <c r="C20" s="175"/>
      <c r="D20" s="175"/>
      <c r="E20" s="20"/>
      <c r="F20" s="20"/>
      <c r="G20" s="175"/>
      <c r="H20" s="175"/>
      <c r="I20" s="20"/>
      <c r="J20" s="20"/>
      <c r="K20" s="175"/>
      <c r="L20" s="175"/>
      <c r="M20" s="20"/>
      <c r="N20" s="20"/>
      <c r="O20" s="175"/>
      <c r="P20" s="175"/>
      <c r="Q20" s="20"/>
      <c r="R20" s="20"/>
      <c r="S20" s="175"/>
      <c r="T20" s="175"/>
      <c r="U20" s="20"/>
      <c r="V20" s="20"/>
      <c r="W20" s="175"/>
      <c r="X20" s="175"/>
      <c r="Y20" s="20"/>
      <c r="Z20" s="20"/>
      <c r="AA20" s="175"/>
      <c r="AB20" s="175"/>
      <c r="AC20" s="20"/>
      <c r="AD20" s="20"/>
      <c r="AE20" s="175"/>
      <c r="AF20" s="175"/>
    </row>
    <row r="21" spans="3:40">
      <c r="C21" s="175"/>
      <c r="D21" s="175"/>
      <c r="E21" s="20"/>
      <c r="F21" s="20"/>
      <c r="G21" s="175"/>
      <c r="H21" s="175"/>
      <c r="I21" s="20"/>
      <c r="J21" s="20"/>
      <c r="K21" s="175"/>
      <c r="L21" s="175"/>
      <c r="M21" s="20"/>
      <c r="N21" s="20"/>
      <c r="O21" s="175"/>
      <c r="P21" s="175"/>
      <c r="Q21" s="20"/>
      <c r="R21" s="20"/>
      <c r="S21" s="175"/>
      <c r="T21" s="175"/>
      <c r="U21" s="20"/>
      <c r="V21" s="20"/>
      <c r="W21" s="175"/>
      <c r="X21" s="175"/>
      <c r="Y21" s="20"/>
      <c r="Z21" s="20"/>
      <c r="AA21" s="175"/>
      <c r="AB21" s="175"/>
      <c r="AC21" s="20"/>
      <c r="AD21" s="20"/>
      <c r="AE21" s="175"/>
      <c r="AF21" s="175"/>
    </row>
    <row r="22" spans="3:40">
      <c r="C22" s="175"/>
      <c r="D22" s="175"/>
      <c r="E22" s="20"/>
      <c r="F22" s="20"/>
      <c r="G22" s="175"/>
      <c r="H22" s="175"/>
      <c r="I22" s="20"/>
      <c r="J22" s="20"/>
      <c r="K22" s="175"/>
      <c r="L22" s="175"/>
      <c r="M22" s="20"/>
      <c r="N22" s="21"/>
      <c r="O22" s="175"/>
      <c r="P22" s="175"/>
      <c r="Q22" s="20"/>
      <c r="R22" s="20"/>
      <c r="S22" s="175"/>
      <c r="T22" s="175"/>
      <c r="U22" s="20"/>
      <c r="V22" s="20"/>
      <c r="W22" s="175"/>
      <c r="X22" s="175"/>
      <c r="Y22" s="20"/>
      <c r="Z22" s="20"/>
      <c r="AA22" s="175"/>
      <c r="AB22" s="175"/>
      <c r="AC22" s="20"/>
      <c r="AD22" s="20"/>
      <c r="AE22" s="175"/>
      <c r="AF22" s="175"/>
    </row>
    <row r="23" spans="3:40">
      <c r="D23" s="19"/>
      <c r="F23" s="15"/>
      <c r="M23" s="19"/>
      <c r="N23" s="15"/>
      <c r="P23" s="19"/>
      <c r="T23" s="19"/>
      <c r="V23" s="15"/>
      <c r="X23" s="19"/>
      <c r="AA23" s="19"/>
      <c r="AB23" s="19"/>
      <c r="AD23" s="15"/>
      <c r="AF23" s="19"/>
      <c r="AL23" s="19"/>
    </row>
    <row r="24" spans="3:40">
      <c r="F24" s="17"/>
      <c r="G24" s="16"/>
      <c r="H24" s="16"/>
      <c r="I24" s="189" t="s">
        <v>97</v>
      </c>
      <c r="J24" s="189"/>
      <c r="K24" s="16"/>
      <c r="L24" s="16"/>
      <c r="M24" s="22"/>
      <c r="O24" s="19"/>
      <c r="V24" s="17"/>
      <c r="W24" s="16"/>
      <c r="X24" s="16"/>
      <c r="Y24" s="189" t="s">
        <v>114</v>
      </c>
      <c r="Z24" s="189"/>
      <c r="AA24" s="16"/>
      <c r="AB24" s="16"/>
      <c r="AC24" s="22"/>
      <c r="AD24" s="15"/>
    </row>
    <row r="25" spans="3:40">
      <c r="D25" s="171">
        <f>タイムテーブル!H37</f>
        <v>0</v>
      </c>
      <c r="E25" s="171"/>
      <c r="F25" s="86"/>
      <c r="G25" s="86"/>
      <c r="H25" s="86"/>
      <c r="I25" s="86"/>
      <c r="J25" s="87"/>
      <c r="K25" s="86"/>
      <c r="L25" s="86"/>
      <c r="M25" s="86"/>
      <c r="N25" s="172">
        <f>タイムテーブル!K37</f>
        <v>0</v>
      </c>
      <c r="O25" s="172"/>
      <c r="P25" s="86"/>
      <c r="Q25" s="86"/>
      <c r="R25" s="86"/>
      <c r="S25" s="86"/>
      <c r="T25" s="171">
        <f>タイムテーブル!H48</f>
        <v>0</v>
      </c>
      <c r="U25" s="171"/>
      <c r="V25" s="86"/>
      <c r="W25" s="86"/>
      <c r="X25" s="86"/>
      <c r="Y25" s="86"/>
      <c r="Z25" s="87"/>
      <c r="AA25" s="86"/>
      <c r="AB25" s="86"/>
      <c r="AC25" s="86"/>
      <c r="AD25" s="173">
        <f>タイムテーブル!K48</f>
        <v>0</v>
      </c>
      <c r="AE25" s="173"/>
      <c r="AF25" s="86"/>
    </row>
    <row r="26" spans="3:40">
      <c r="J26" s="15"/>
      <c r="N26" s="19"/>
      <c r="Z26" s="15"/>
    </row>
    <row r="27" spans="3:40">
      <c r="F27" s="177"/>
      <c r="G27" s="178"/>
      <c r="H27" s="178"/>
      <c r="I27" s="178"/>
      <c r="J27" s="178"/>
      <c r="K27" s="178"/>
      <c r="L27" s="178"/>
      <c r="M27" s="179"/>
      <c r="N27" s="19"/>
      <c r="O27" s="19"/>
      <c r="P27" s="19"/>
      <c r="Q27" s="19"/>
      <c r="R27" s="19"/>
      <c r="S27" s="19"/>
      <c r="T27" s="19"/>
      <c r="U27" s="19"/>
      <c r="V27" s="177"/>
      <c r="W27" s="178"/>
      <c r="X27" s="178"/>
      <c r="Y27" s="178"/>
      <c r="Z27" s="178"/>
      <c r="AA27" s="178"/>
      <c r="AB27" s="178"/>
      <c r="AC27" s="179"/>
    </row>
    <row r="28" spans="3:40">
      <c r="F28" s="180"/>
      <c r="G28" s="181"/>
      <c r="H28" s="181"/>
      <c r="I28" s="181"/>
      <c r="J28" s="181"/>
      <c r="K28" s="181"/>
      <c r="L28" s="181"/>
      <c r="M28" s="182"/>
      <c r="N28" s="19"/>
      <c r="O28" s="19"/>
      <c r="P28" s="19"/>
      <c r="Q28" s="19"/>
      <c r="R28" s="19"/>
      <c r="S28" s="19"/>
      <c r="T28" s="19"/>
      <c r="U28" s="19"/>
      <c r="V28" s="180"/>
      <c r="W28" s="181"/>
      <c r="X28" s="181"/>
      <c r="Y28" s="181"/>
      <c r="Z28" s="181"/>
      <c r="AA28" s="181"/>
      <c r="AB28" s="181"/>
      <c r="AC28" s="182"/>
    </row>
    <row r="29" spans="3:40" ht="14.25">
      <c r="C29" s="1"/>
      <c r="D29" s="1"/>
      <c r="E29" s="1"/>
      <c r="F29" s="1"/>
      <c r="G29" s="1"/>
      <c r="H29" s="1"/>
      <c r="I29" s="1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3:40" ht="14.25">
      <c r="C30" s="1"/>
      <c r="D30" s="1"/>
      <c r="E30" s="1"/>
      <c r="F30" s="1"/>
      <c r="G30" s="1"/>
      <c r="H30" s="1"/>
      <c r="I30" s="1"/>
      <c r="J30" s="7"/>
      <c r="K30" s="7"/>
      <c r="L30" s="7"/>
      <c r="U30" s="7"/>
      <c r="V30" s="7"/>
      <c r="W30" s="7"/>
      <c r="X30" s="7"/>
      <c r="Y30" s="7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3:40" ht="14.25">
      <c r="C31" s="1" t="s">
        <v>61</v>
      </c>
      <c r="D31" s="1"/>
      <c r="E31" s="1"/>
      <c r="F31" s="1"/>
      <c r="G31" s="1"/>
      <c r="H31" s="1"/>
      <c r="I31" s="1"/>
      <c r="J31" s="7"/>
      <c r="K31" s="7"/>
      <c r="L31" s="7"/>
      <c r="S31" s="24" t="s">
        <v>63</v>
      </c>
      <c r="U31" s="7"/>
      <c r="V31" s="7"/>
      <c r="W31" s="7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3:40" ht="14.25">
      <c r="C32" s="1"/>
      <c r="D32" s="1"/>
      <c r="E32" s="1"/>
      <c r="F32" s="1"/>
      <c r="G32" s="1"/>
      <c r="H32" s="1"/>
      <c r="I32" s="1"/>
      <c r="J32" s="7"/>
      <c r="K32" s="7"/>
      <c r="L32" s="7"/>
      <c r="M32" s="76"/>
      <c r="N32" s="76"/>
      <c r="O32" s="76"/>
      <c r="P32" s="76"/>
      <c r="Q32" s="76"/>
      <c r="R32" s="76"/>
      <c r="S32" s="76"/>
      <c r="T32" s="76"/>
      <c r="U32" s="7"/>
      <c r="V32" s="7"/>
      <c r="W32" s="7"/>
      <c r="X32" s="7"/>
      <c r="Y32" s="7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0:25">
      <c r="N33" s="177"/>
      <c r="O33" s="178"/>
      <c r="P33" s="178"/>
      <c r="Q33" s="178"/>
      <c r="R33" s="178"/>
      <c r="S33" s="178"/>
      <c r="T33" s="178"/>
      <c r="U33" s="179"/>
    </row>
    <row r="34" spans="10:25">
      <c r="N34" s="180"/>
      <c r="O34" s="181"/>
      <c r="P34" s="181"/>
      <c r="Q34" s="181"/>
      <c r="R34" s="181"/>
      <c r="S34" s="181"/>
      <c r="T34" s="181"/>
      <c r="U34" s="182"/>
    </row>
    <row r="35" spans="10:25">
      <c r="R35" s="15"/>
    </row>
    <row r="36" spans="10:25">
      <c r="L36" s="168">
        <f>タイムテーブル!H38</f>
        <v>0</v>
      </c>
      <c r="M36" s="168"/>
      <c r="N36" s="81"/>
      <c r="O36" s="81"/>
      <c r="P36" s="81"/>
      <c r="Q36" s="81"/>
      <c r="R36" s="82"/>
      <c r="S36" s="81"/>
      <c r="T36" s="81"/>
      <c r="U36" s="81"/>
      <c r="V36" s="169">
        <f>タイムテーブル!K38</f>
        <v>0</v>
      </c>
      <c r="W36" s="169"/>
    </row>
    <row r="37" spans="10:25">
      <c r="N37" s="15"/>
      <c r="Q37" s="167" t="s">
        <v>115</v>
      </c>
      <c r="R37" s="167"/>
      <c r="V37" s="15"/>
    </row>
    <row r="38" spans="10:25" ht="15.75" customHeight="1">
      <c r="J38" s="168">
        <f>タイムテーブル!H35</f>
        <v>0</v>
      </c>
      <c r="K38" s="168"/>
      <c r="L38" s="81"/>
      <c r="M38" s="81"/>
      <c r="N38" s="82"/>
      <c r="O38" s="81"/>
      <c r="P38" s="169">
        <f>タイムテーブル!K35</f>
        <v>0</v>
      </c>
      <c r="Q38" s="169"/>
      <c r="R38" s="168">
        <f>タイムテーブル!H46</f>
        <v>0</v>
      </c>
      <c r="S38" s="168"/>
      <c r="T38" s="81"/>
      <c r="U38" s="81"/>
      <c r="V38" s="82"/>
      <c r="W38" s="81"/>
      <c r="X38" s="169">
        <f>タイムテーブル!K46</f>
        <v>0</v>
      </c>
      <c r="Y38" s="169"/>
    </row>
    <row r="39" spans="10:25">
      <c r="L39" s="15"/>
      <c r="M39" s="167" t="s">
        <v>94</v>
      </c>
      <c r="N39" s="167"/>
      <c r="O39" s="19"/>
      <c r="P39" s="15"/>
      <c r="T39" s="15"/>
      <c r="U39" s="167" t="s">
        <v>101</v>
      </c>
      <c r="V39" s="167"/>
      <c r="W39" s="19"/>
      <c r="X39" s="15"/>
    </row>
    <row r="40" spans="10:25">
      <c r="L40" s="15"/>
      <c r="M40" s="19"/>
      <c r="N40" s="19"/>
      <c r="O40" s="19"/>
      <c r="P40" s="15"/>
      <c r="T40" s="15"/>
      <c r="U40" s="19"/>
      <c r="V40" s="19"/>
      <c r="W40" s="19"/>
      <c r="X40" s="15"/>
    </row>
    <row r="41" spans="10:25">
      <c r="K41" s="176" t="s">
        <v>26</v>
      </c>
      <c r="L41" s="176"/>
      <c r="M41" s="75"/>
      <c r="N41" s="75"/>
      <c r="O41" s="176" t="s">
        <v>27</v>
      </c>
      <c r="P41" s="176"/>
      <c r="Q41" s="75"/>
      <c r="R41" s="75"/>
      <c r="S41" s="176" t="s">
        <v>28</v>
      </c>
      <c r="T41" s="176"/>
      <c r="U41" s="75"/>
      <c r="V41" s="75"/>
      <c r="W41" s="176" t="s">
        <v>29</v>
      </c>
      <c r="X41" s="176"/>
    </row>
    <row r="42" spans="10:25">
      <c r="K42" s="176"/>
      <c r="L42" s="176"/>
      <c r="M42" s="75"/>
      <c r="N42" s="75"/>
      <c r="O42" s="176"/>
      <c r="P42" s="176"/>
      <c r="Q42" s="75"/>
      <c r="R42" s="75"/>
      <c r="S42" s="176"/>
      <c r="T42" s="176"/>
      <c r="U42" s="75"/>
      <c r="V42" s="75"/>
      <c r="W42" s="176"/>
      <c r="X42" s="176"/>
    </row>
    <row r="43" spans="10:25" ht="13.5" customHeight="1">
      <c r="K43" s="183" t="str">
        <f>AM9</f>
        <v>A３位</v>
      </c>
      <c r="L43" s="184"/>
      <c r="M43" s="20"/>
      <c r="N43" s="20"/>
      <c r="O43" s="183" t="str">
        <f>AM10</f>
        <v>B3位</v>
      </c>
      <c r="P43" s="184"/>
      <c r="Q43" s="20"/>
      <c r="R43" s="20"/>
      <c r="S43" s="183" t="str">
        <f>AM11</f>
        <v>C3位</v>
      </c>
      <c r="T43" s="184"/>
      <c r="U43" s="20"/>
      <c r="V43" s="20"/>
      <c r="W43" s="183" t="str">
        <f>AM12</f>
        <v>D３位</v>
      </c>
      <c r="X43" s="184"/>
      <c r="Y43" s="20"/>
    </row>
    <row r="44" spans="10:25">
      <c r="K44" s="185"/>
      <c r="L44" s="186"/>
      <c r="M44" s="20"/>
      <c r="N44" s="20"/>
      <c r="O44" s="185"/>
      <c r="P44" s="186"/>
      <c r="Q44" s="20"/>
      <c r="R44" s="20"/>
      <c r="S44" s="185"/>
      <c r="T44" s="186"/>
      <c r="U44" s="20"/>
      <c r="V44" s="20"/>
      <c r="W44" s="185"/>
      <c r="X44" s="186"/>
      <c r="Y44" s="20"/>
    </row>
    <row r="45" spans="10:25">
      <c r="K45" s="185"/>
      <c r="L45" s="186"/>
      <c r="M45" s="20"/>
      <c r="N45" s="20"/>
      <c r="O45" s="185"/>
      <c r="P45" s="186"/>
      <c r="Q45" s="20"/>
      <c r="R45" s="20"/>
      <c r="S45" s="185"/>
      <c r="T45" s="186"/>
      <c r="U45" s="20"/>
      <c r="V45" s="20"/>
      <c r="W45" s="185"/>
      <c r="X45" s="186"/>
      <c r="Y45" s="20"/>
    </row>
    <row r="46" spans="10:25">
      <c r="K46" s="185"/>
      <c r="L46" s="186"/>
      <c r="M46" s="20"/>
      <c r="N46" s="20"/>
      <c r="O46" s="185"/>
      <c r="P46" s="186"/>
      <c r="Q46" s="20"/>
      <c r="R46" s="20"/>
      <c r="S46" s="185"/>
      <c r="T46" s="186"/>
      <c r="U46" s="20"/>
      <c r="V46" s="20"/>
      <c r="W46" s="185"/>
      <c r="X46" s="186"/>
      <c r="Y46" s="20"/>
    </row>
    <row r="47" spans="10:25">
      <c r="K47" s="185"/>
      <c r="L47" s="186"/>
      <c r="M47" s="20"/>
      <c r="N47" s="20"/>
      <c r="O47" s="185"/>
      <c r="P47" s="186"/>
      <c r="Q47" s="20"/>
      <c r="R47" s="20"/>
      <c r="S47" s="185"/>
      <c r="T47" s="186"/>
      <c r="U47" s="20"/>
      <c r="V47" s="20"/>
      <c r="W47" s="185"/>
      <c r="X47" s="186"/>
      <c r="Y47" s="20"/>
    </row>
    <row r="48" spans="10:25">
      <c r="K48" s="185"/>
      <c r="L48" s="186"/>
      <c r="M48" s="20"/>
      <c r="N48" s="20"/>
      <c r="O48" s="185"/>
      <c r="P48" s="186"/>
      <c r="Q48" s="20"/>
      <c r="R48" s="20"/>
      <c r="S48" s="185"/>
      <c r="T48" s="186"/>
      <c r="U48" s="20"/>
      <c r="V48" s="20"/>
      <c r="W48" s="185"/>
      <c r="X48" s="186"/>
      <c r="Y48" s="20"/>
    </row>
    <row r="49" spans="3:35">
      <c r="K49" s="185"/>
      <c r="L49" s="186"/>
      <c r="M49" s="20"/>
      <c r="N49" s="20"/>
      <c r="O49" s="185"/>
      <c r="P49" s="186"/>
      <c r="Q49" s="20"/>
      <c r="R49" s="20"/>
      <c r="S49" s="185"/>
      <c r="T49" s="186"/>
      <c r="U49" s="20"/>
      <c r="V49" s="20"/>
      <c r="W49" s="185"/>
      <c r="X49" s="186"/>
      <c r="Y49" s="20"/>
    </row>
    <row r="50" spans="3:35">
      <c r="K50" s="187"/>
      <c r="L50" s="188"/>
      <c r="M50" s="20"/>
      <c r="N50" s="20"/>
      <c r="O50" s="187"/>
      <c r="P50" s="188"/>
      <c r="Q50" s="20"/>
      <c r="R50" s="20"/>
      <c r="S50" s="187"/>
      <c r="T50" s="188"/>
      <c r="U50" s="20"/>
      <c r="V50" s="20"/>
      <c r="W50" s="187"/>
      <c r="X50" s="188"/>
      <c r="Y50" s="20"/>
    </row>
    <row r="51" spans="3:35">
      <c r="N51" s="15"/>
      <c r="V51" s="15"/>
    </row>
    <row r="52" spans="3:35">
      <c r="N52" s="17"/>
      <c r="O52" s="16"/>
      <c r="P52" s="16"/>
      <c r="Q52" s="189" t="s">
        <v>116</v>
      </c>
      <c r="R52" s="189"/>
      <c r="S52" s="16"/>
      <c r="T52" s="16"/>
      <c r="U52" s="22"/>
      <c r="V52" s="15"/>
    </row>
    <row r="53" spans="3:35">
      <c r="L53" s="171">
        <f>タイムテーブル!H49</f>
        <v>0</v>
      </c>
      <c r="M53" s="171"/>
      <c r="N53" s="86"/>
      <c r="O53" s="86"/>
      <c r="P53" s="86"/>
      <c r="Q53" s="86"/>
      <c r="R53" s="87"/>
      <c r="S53" s="86"/>
      <c r="T53" s="86"/>
      <c r="U53" s="86"/>
      <c r="V53" s="173">
        <f>タイムテーブル!K49</f>
        <v>0</v>
      </c>
      <c r="W53" s="173"/>
      <c r="X53" s="86"/>
    </row>
    <row r="54" spans="3:35">
      <c r="R54" s="34"/>
      <c r="S54" s="19"/>
      <c r="T54" s="19"/>
      <c r="U54" s="19"/>
      <c r="V54" s="19"/>
      <c r="W54" s="19"/>
      <c r="X54" s="19"/>
      <c r="Y54" s="19"/>
    </row>
    <row r="55" spans="3:35">
      <c r="N55" s="177"/>
      <c r="O55" s="178"/>
      <c r="P55" s="178"/>
      <c r="Q55" s="178"/>
      <c r="R55" s="178"/>
      <c r="S55" s="178"/>
      <c r="T55" s="178"/>
      <c r="U55" s="179"/>
    </row>
    <row r="56" spans="3:35">
      <c r="N56" s="180"/>
      <c r="O56" s="181"/>
      <c r="P56" s="181"/>
      <c r="Q56" s="181"/>
      <c r="R56" s="181"/>
      <c r="S56" s="181"/>
      <c r="T56" s="181"/>
      <c r="U56" s="182"/>
    </row>
    <row r="58" spans="3:35" ht="14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3:35" ht="14.2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3:35" ht="14.2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3:35" ht="14.2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3:35" ht="14.2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3:35" ht="14.2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3:35" ht="14.2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3:35" ht="14.2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3:35" ht="14.2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3:35" ht="14.2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3:35" ht="14.2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3:35" ht="14.2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3:35" ht="14.2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3:35" ht="14.2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3:35" ht="14.2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3:35" ht="14.2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3:35" ht="14.2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3:35" ht="14.2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3:35" ht="14.2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3:35" ht="14.2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3:35" ht="14.2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3:35" ht="14.2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3:35" ht="14.2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3:35" ht="14.2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3:35" ht="14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3:35" ht="14.2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3:35" ht="14.2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3:35" ht="14.2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3:35" ht="14.2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3:35" ht="14.2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3:35" ht="14.2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3:35" ht="14.2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3:35" ht="14.2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3:35" ht="14.25" customHeight="1"/>
    <row r="92" spans="3:35" ht="14.25" customHeight="1"/>
    <row r="93" spans="3:35" ht="14.25" customHeight="1"/>
    <row r="94" spans="3:35" ht="14.25" customHeight="1"/>
    <row r="95" spans="3:35" ht="14.25" customHeight="1"/>
    <row r="96" spans="3:35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</sheetData>
  <mergeCells count="69">
    <mergeCell ref="I24:J24"/>
    <mergeCell ref="Y24:Z24"/>
    <mergeCell ref="K13:L14"/>
    <mergeCell ref="O13:P14"/>
    <mergeCell ref="S13:T14"/>
    <mergeCell ref="W13:X14"/>
    <mergeCell ref="B10:C10"/>
    <mergeCell ref="H10:I10"/>
    <mergeCell ref="P10:Q10"/>
    <mergeCell ref="J10:K10"/>
    <mergeCell ref="AJ7:AM7"/>
    <mergeCell ref="AD8:AE8"/>
    <mergeCell ref="I9:J9"/>
    <mergeCell ref="Y9:Z9"/>
    <mergeCell ref="AF10:AG10"/>
    <mergeCell ref="N55:U56"/>
    <mergeCell ref="K43:L50"/>
    <mergeCell ref="O43:P50"/>
    <mergeCell ref="S43:T50"/>
    <mergeCell ref="W43:X50"/>
    <mergeCell ref="Q52:R52"/>
    <mergeCell ref="L53:M53"/>
    <mergeCell ref="V53:W53"/>
    <mergeCell ref="W41:X42"/>
    <mergeCell ref="F27:M28"/>
    <mergeCell ref="V27:AC28"/>
    <mergeCell ref="N33:U34"/>
    <mergeCell ref="L36:M36"/>
    <mergeCell ref="V36:W36"/>
    <mergeCell ref="Q37:R37"/>
    <mergeCell ref="M39:N39"/>
    <mergeCell ref="U39:V39"/>
    <mergeCell ref="K41:L42"/>
    <mergeCell ref="O41:P42"/>
    <mergeCell ref="S41:T42"/>
    <mergeCell ref="J38:K38"/>
    <mergeCell ref="P38:Q38"/>
    <mergeCell ref="R38:S38"/>
    <mergeCell ref="X38:Y38"/>
    <mergeCell ref="D25:E25"/>
    <mergeCell ref="N25:O25"/>
    <mergeCell ref="T25:U25"/>
    <mergeCell ref="AD25:AE25"/>
    <mergeCell ref="AA13:AB14"/>
    <mergeCell ref="AE13:AF14"/>
    <mergeCell ref="C15:D22"/>
    <mergeCell ref="G15:H22"/>
    <mergeCell ref="K15:L22"/>
    <mergeCell ref="O15:P22"/>
    <mergeCell ref="S15:T22"/>
    <mergeCell ref="W15:X22"/>
    <mergeCell ref="AA15:AB22"/>
    <mergeCell ref="AE15:AF22"/>
    <mergeCell ref="C13:D14"/>
    <mergeCell ref="G13:H14"/>
    <mergeCell ref="E11:F11"/>
    <mergeCell ref="M11:N11"/>
    <mergeCell ref="U11:V11"/>
    <mergeCell ref="AC11:AD11"/>
    <mergeCell ref="R10:S10"/>
    <mergeCell ref="X10:Y10"/>
    <mergeCell ref="Z10:AA10"/>
    <mergeCell ref="M3:V4"/>
    <mergeCell ref="H6:I6"/>
    <mergeCell ref="Z6:AA6"/>
    <mergeCell ref="Q7:R7"/>
    <mergeCell ref="D8:E8"/>
    <mergeCell ref="N8:O8"/>
    <mergeCell ref="T8:U8"/>
  </mergeCells>
  <phoneticPr fontId="1"/>
  <pageMargins left="0.78740157480314965" right="0.78740157480314965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タイムテーブル</vt:lpstr>
      <vt:lpstr>ﾘｰｸﾞ星取</vt:lpstr>
      <vt:lpstr>決勝トーナメント</vt:lpstr>
      <vt:lpstr>タイムテーブル!Print_Area</vt:lpstr>
      <vt:lpstr>ﾘｰｸﾞ星取!Print_Area</vt:lpstr>
      <vt:lpstr>決勝トーナメント!Print_Area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H.Hoshi</dc:creator>
  <cp:lastModifiedBy>R0216225</cp:lastModifiedBy>
  <cp:lastPrinted>2019-01-17T09:59:55Z</cp:lastPrinted>
  <dcterms:created xsi:type="dcterms:W3CDTF">2017-10-13T09:14:06Z</dcterms:created>
  <dcterms:modified xsi:type="dcterms:W3CDTF">2019-01-29T05:37:46Z</dcterms:modified>
</cp:coreProperties>
</file>