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0" windowWidth="8475" windowHeight="4725"/>
  </bookViews>
  <sheets>
    <sheet name="星取表" sheetId="7" r:id="rId1"/>
    <sheet name="Sheet2" sheetId="5" r:id="rId2"/>
  </sheets>
  <definedNames>
    <definedName name="_xlnm.Print_Area" localSheetId="0">星取表!$A$1:$W$45</definedName>
  </definedNames>
  <calcPr calcId="145621"/>
</workbook>
</file>

<file path=xl/calcChain.xml><?xml version="1.0" encoding="utf-8"?>
<calcChain xmlns="http://schemas.openxmlformats.org/spreadsheetml/2006/main">
  <c r="I36" i="7"/>
  <c r="K36"/>
  <c r="V14"/>
  <c r="H18" l="1"/>
  <c r="F18"/>
  <c r="E18"/>
  <c r="C18"/>
  <c r="J16"/>
  <c r="G18" s="1"/>
  <c r="E16"/>
  <c r="C16"/>
  <c r="I15"/>
  <c r="F17" s="1"/>
  <c r="J14"/>
  <c r="D18" s="1"/>
  <c r="G14"/>
  <c r="D16" s="1"/>
  <c r="I13"/>
  <c r="C17" s="1"/>
  <c r="F13"/>
  <c r="C15" s="1"/>
  <c r="V16" l="1"/>
  <c r="T39"/>
  <c r="S39"/>
  <c r="T29"/>
  <c r="S29"/>
  <c r="T21"/>
  <c r="S21"/>
  <c r="T13"/>
  <c r="S13"/>
  <c r="H36"/>
  <c r="F36"/>
  <c r="E36"/>
  <c r="T35" s="1"/>
  <c r="C36"/>
  <c r="S35" s="1"/>
  <c r="M34"/>
  <c r="J36" s="1"/>
  <c r="H34"/>
  <c r="F34"/>
  <c r="E34"/>
  <c r="T33" s="1"/>
  <c r="C34"/>
  <c r="S33" s="1"/>
  <c r="L33"/>
  <c r="I35" s="1"/>
  <c r="M32"/>
  <c r="G36" s="1"/>
  <c r="J32"/>
  <c r="G34" s="1"/>
  <c r="E32"/>
  <c r="T31" s="1"/>
  <c r="C32"/>
  <c r="S31" s="1"/>
  <c r="L31"/>
  <c r="F35" s="1"/>
  <c r="I31"/>
  <c r="F33" s="1"/>
  <c r="M30"/>
  <c r="D36" s="1"/>
  <c r="J30"/>
  <c r="D34" s="1"/>
  <c r="G30"/>
  <c r="D32" s="1"/>
  <c r="L29"/>
  <c r="C35" s="1"/>
  <c r="I29"/>
  <c r="C33" s="1"/>
  <c r="F29"/>
  <c r="C31" s="1"/>
  <c r="U21" l="1"/>
  <c r="U29"/>
  <c r="U39"/>
  <c r="U35"/>
  <c r="U33"/>
  <c r="U31"/>
  <c r="T17"/>
  <c r="S17"/>
  <c r="T15"/>
  <c r="S15"/>
  <c r="U15" l="1"/>
  <c r="U17"/>
  <c r="H44"/>
  <c r="F44"/>
  <c r="E44"/>
  <c r="C44"/>
  <c r="S43" s="1"/>
  <c r="J42"/>
  <c r="G44" s="1"/>
  <c r="E42"/>
  <c r="T41" s="1"/>
  <c r="C42"/>
  <c r="S41" s="1"/>
  <c r="I41"/>
  <c r="F43" s="1"/>
  <c r="J40"/>
  <c r="D44" s="1"/>
  <c r="G40"/>
  <c r="D42" s="1"/>
  <c r="I39"/>
  <c r="C43" s="1"/>
  <c r="F39"/>
  <c r="C41" s="1"/>
  <c r="T43" l="1"/>
  <c r="U43" s="1"/>
  <c r="U41"/>
  <c r="V42"/>
  <c r="V44"/>
  <c r="V32"/>
  <c r="V34"/>
  <c r="V36"/>
  <c r="V24"/>
  <c r="V26"/>
  <c r="V40" l="1"/>
  <c r="I38"/>
  <c r="F38"/>
  <c r="C38"/>
  <c r="V30"/>
  <c r="L28"/>
  <c r="I28"/>
  <c r="F28"/>
  <c r="C28"/>
  <c r="H26"/>
  <c r="F26"/>
  <c r="E26"/>
  <c r="T25" s="1"/>
  <c r="C26"/>
  <c r="S25" s="1"/>
  <c r="J24"/>
  <c r="G26" s="1"/>
  <c r="E24"/>
  <c r="T23" s="1"/>
  <c r="C24"/>
  <c r="S23" s="1"/>
  <c r="I23"/>
  <c r="F25" s="1"/>
  <c r="V22"/>
  <c r="J22"/>
  <c r="D26" s="1"/>
  <c r="G22"/>
  <c r="D24" s="1"/>
  <c r="I21"/>
  <c r="C25" s="1"/>
  <c r="F21"/>
  <c r="I20"/>
  <c r="F20"/>
  <c r="C20"/>
  <c r="C12"/>
  <c r="F12"/>
  <c r="O21" l="1"/>
  <c r="U25"/>
  <c r="U23"/>
  <c r="Q33"/>
  <c r="O33"/>
  <c r="P43"/>
  <c r="O43"/>
  <c r="O35"/>
  <c r="C23"/>
  <c r="Q23" s="1"/>
  <c r="Q29"/>
  <c r="O29"/>
  <c r="O39"/>
  <c r="Q41"/>
  <c r="P41"/>
  <c r="O41"/>
  <c r="P39"/>
  <c r="Q39"/>
  <c r="Q43"/>
  <c r="Q35"/>
  <c r="P29"/>
  <c r="P33"/>
  <c r="P35"/>
  <c r="O25"/>
  <c r="Q25"/>
  <c r="P25"/>
  <c r="P21"/>
  <c r="Q21"/>
  <c r="R21" s="1"/>
  <c r="V18"/>
  <c r="I12"/>
  <c r="R33" l="1"/>
  <c r="R39"/>
  <c r="R29"/>
  <c r="R35"/>
  <c r="R43"/>
  <c r="P23"/>
  <c r="O23"/>
  <c r="R23" s="1"/>
  <c r="R41"/>
  <c r="O13"/>
  <c r="Q31"/>
  <c r="P31"/>
  <c r="O31"/>
  <c r="R25"/>
  <c r="U13"/>
  <c r="Q17"/>
  <c r="P15"/>
  <c r="Q13"/>
  <c r="O17"/>
  <c r="P13"/>
  <c r="O15"/>
  <c r="Q15"/>
  <c r="P17"/>
  <c r="V25" l="1"/>
  <c r="V23"/>
  <c r="V43"/>
  <c r="V21"/>
  <c r="R13"/>
  <c r="V39"/>
  <c r="R31"/>
  <c r="R17"/>
  <c r="R15"/>
  <c r="V13" l="1"/>
  <c r="V15"/>
  <c r="V31"/>
  <c r="V35"/>
  <c r="V29"/>
  <c r="V33"/>
  <c r="V17"/>
</calcChain>
</file>

<file path=xl/sharedStrings.xml><?xml version="1.0" encoding="utf-8"?>
<sst xmlns="http://schemas.openxmlformats.org/spreadsheetml/2006/main" count="59" uniqueCount="35">
  <si>
    <t>負</t>
  </si>
  <si>
    <t>勝点</t>
  </si>
  <si>
    <t>得点</t>
  </si>
  <si>
    <t>失点</t>
  </si>
  <si>
    <t>順位</t>
  </si>
  <si>
    <t>　○：勝ち　　●：負け　　△：引き分け</t>
    <rPh sb="3" eb="4">
      <t>カ</t>
    </rPh>
    <rPh sb="9" eb="10">
      <t>マ</t>
    </rPh>
    <rPh sb="15" eb="16">
      <t>ヒ</t>
    </rPh>
    <rPh sb="17" eb="18">
      <t>ワ</t>
    </rPh>
    <phoneticPr fontId="1"/>
  </si>
  <si>
    <t>勝</t>
    <phoneticPr fontId="1"/>
  </si>
  <si>
    <t>分</t>
    <rPh sb="0" eb="1">
      <t>ワ</t>
    </rPh>
    <phoneticPr fontId="1"/>
  </si>
  <si>
    <t>得失差</t>
    <phoneticPr fontId="1"/>
  </si>
  <si>
    <t>北湘南</t>
    <rPh sb="0" eb="1">
      <t>キタ</t>
    </rPh>
    <rPh sb="1" eb="3">
      <t>ショウナン</t>
    </rPh>
    <phoneticPr fontId="1"/>
  </si>
  <si>
    <t>翔陽中</t>
    <rPh sb="0" eb="2">
      <t>ショウヨウ</t>
    </rPh>
    <rPh sb="2" eb="3">
      <t>チュウ</t>
    </rPh>
    <phoneticPr fontId="1"/>
  </si>
  <si>
    <t>虻田中</t>
    <rPh sb="0" eb="2">
      <t>アブタ</t>
    </rPh>
    <rPh sb="2" eb="3">
      <t>チュウ</t>
    </rPh>
    <phoneticPr fontId="1"/>
  </si>
  <si>
    <t>桜蘭中</t>
    <rPh sb="0" eb="2">
      <t>オウラン</t>
    </rPh>
    <rPh sb="2" eb="3">
      <t>チュウ</t>
    </rPh>
    <phoneticPr fontId="1"/>
  </si>
  <si>
    <t>伊達中</t>
    <rPh sb="0" eb="2">
      <t>ダテ</t>
    </rPh>
    <rPh sb="2" eb="3">
      <t>チュウ</t>
    </rPh>
    <phoneticPr fontId="1"/>
  </si>
  <si>
    <t>東明中</t>
    <rPh sb="0" eb="2">
      <t>トウメイ</t>
    </rPh>
    <rPh sb="2" eb="3">
      <t>チュウ</t>
    </rPh>
    <phoneticPr fontId="1"/>
  </si>
  <si>
    <t>主　催</t>
    <rPh sb="0" eb="1">
      <t>シュ</t>
    </rPh>
    <rPh sb="2" eb="3">
      <t>モヨオ</t>
    </rPh>
    <phoneticPr fontId="1"/>
  </si>
  <si>
    <t>室蘭地区サッカー協会</t>
    <rPh sb="0" eb="2">
      <t>ムロラン</t>
    </rPh>
    <rPh sb="2" eb="4">
      <t>チク</t>
    </rPh>
    <rPh sb="8" eb="10">
      <t>キョウカイ</t>
    </rPh>
    <phoneticPr fontId="1"/>
  </si>
  <si>
    <t>主　管</t>
    <rPh sb="0" eb="1">
      <t>シュ</t>
    </rPh>
    <rPh sb="2" eb="3">
      <t>カン</t>
    </rPh>
    <phoneticPr fontId="1"/>
  </si>
  <si>
    <t>室蘭地区サッカー協会第３種委員会</t>
    <rPh sb="0" eb="2">
      <t>ムロラン</t>
    </rPh>
    <rPh sb="2" eb="4">
      <t>チク</t>
    </rPh>
    <rPh sb="8" eb="10">
      <t>キョウカイ</t>
    </rPh>
    <rPh sb="10" eb="11">
      <t>ダイ</t>
    </rPh>
    <rPh sb="12" eb="13">
      <t>シュ</t>
    </rPh>
    <rPh sb="13" eb="16">
      <t>イインカイ</t>
    </rPh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</si>
  <si>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</si>
  <si>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</si>
  <si>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登別ＦＣ</t>
    <rPh sb="0" eb="2">
      <t>ノボリベツ</t>
    </rPh>
    <phoneticPr fontId="1"/>
  </si>
  <si>
    <t>室蘭西中</t>
    <rPh sb="0" eb="2">
      <t>ムロラン</t>
    </rPh>
    <rPh sb="2" eb="3">
      <t>ニシ</t>
    </rPh>
    <rPh sb="3" eb="4">
      <t>チュウ</t>
    </rPh>
    <phoneticPr fontId="1"/>
  </si>
  <si>
    <t>室蘭ＳＣ</t>
    <rPh sb="0" eb="2">
      <t>ムロラン</t>
    </rPh>
    <phoneticPr fontId="1"/>
  </si>
  <si>
    <t>２０１７年１１月１１日（土）・１２日（日）</t>
    <rPh sb="4" eb="5">
      <t>ネン</t>
    </rPh>
    <rPh sb="7" eb="8">
      <t>ガツ</t>
    </rPh>
    <rPh sb="10" eb="11">
      <t>ニチ</t>
    </rPh>
    <rPh sb="12" eb="13">
      <t>ド</t>
    </rPh>
    <rPh sb="17" eb="18">
      <t>ニチ</t>
    </rPh>
    <rPh sb="19" eb="20">
      <t>ニチ</t>
    </rPh>
    <phoneticPr fontId="1"/>
  </si>
  <si>
    <t>緑陽中</t>
    <rPh sb="0" eb="1">
      <t>リョク</t>
    </rPh>
    <rPh sb="1" eb="2">
      <t>ヨウ</t>
    </rPh>
    <rPh sb="2" eb="3">
      <t>チュウ</t>
    </rPh>
    <phoneticPr fontId="1"/>
  </si>
  <si>
    <t>ジェネラーレ</t>
    <phoneticPr fontId="1"/>
  </si>
  <si>
    <t>東明中学校・伊達中学校</t>
    <rPh sb="0" eb="2">
      <t>トウメイ</t>
    </rPh>
    <rPh sb="2" eb="5">
      <t>チュウガッコウ</t>
    </rPh>
    <rPh sb="6" eb="8">
      <t>ダテ</t>
    </rPh>
    <rPh sb="8" eb="11">
      <t>チュウガッコウ</t>
    </rPh>
    <phoneticPr fontId="1"/>
  </si>
  <si>
    <t>平成２９年度　第２９回全道ジュニアユース（U-１５）フットサル大会・道南ブロック予選　室蘭地区予選大会　予選リーグ</t>
    <rPh sb="0" eb="2">
      <t>ヘイセイ</t>
    </rPh>
    <rPh sb="4" eb="6">
      <t>ネンド</t>
    </rPh>
    <rPh sb="7" eb="8">
      <t>ダイ</t>
    </rPh>
    <rPh sb="10" eb="11">
      <t>カイ</t>
    </rPh>
    <rPh sb="11" eb="13">
      <t>ゼンドウ</t>
    </rPh>
    <rPh sb="31" eb="33">
      <t>タイカイ</t>
    </rPh>
    <rPh sb="34" eb="36">
      <t>ドウナン</t>
    </rPh>
    <rPh sb="40" eb="42">
      <t>ヨセン</t>
    </rPh>
    <rPh sb="43" eb="45">
      <t>ムロラン</t>
    </rPh>
    <rPh sb="45" eb="47">
      <t>チク</t>
    </rPh>
    <rPh sb="47" eb="49">
      <t>ヨセン</t>
    </rPh>
    <rPh sb="49" eb="51">
      <t>タイカイ</t>
    </rPh>
    <rPh sb="52" eb="54">
      <t>ヨセン</t>
    </rPh>
    <phoneticPr fontId="1"/>
  </si>
  <si>
    <t>Ａブロック
東明中会場</t>
    <rPh sb="6" eb="8">
      <t>トウメイ</t>
    </rPh>
    <rPh sb="8" eb="9">
      <t>チュウ</t>
    </rPh>
    <rPh sb="9" eb="11">
      <t>カイジョウ</t>
    </rPh>
    <phoneticPr fontId="1"/>
  </si>
  <si>
    <t>Ｂブロック
東明中会場</t>
    <rPh sb="6" eb="8">
      <t>トウメイ</t>
    </rPh>
    <rPh sb="8" eb="9">
      <t>チュウ</t>
    </rPh>
    <rPh sb="9" eb="11">
      <t>カイジョウ</t>
    </rPh>
    <phoneticPr fontId="1"/>
  </si>
  <si>
    <t>Ｃブロック
伊達中会場</t>
    <rPh sb="6" eb="8">
      <t>ダテ</t>
    </rPh>
    <rPh sb="8" eb="9">
      <t>チュウ</t>
    </rPh>
    <rPh sb="9" eb="11">
      <t>カイジョウ</t>
    </rPh>
    <phoneticPr fontId="1"/>
  </si>
  <si>
    <t>Ｄブロック
伊達中会場</t>
    <rPh sb="6" eb="8">
      <t>ダテ</t>
    </rPh>
    <rPh sb="8" eb="9">
      <t>チュウ</t>
    </rPh>
    <rPh sb="9" eb="11">
      <t>カイジョウ</t>
    </rPh>
    <phoneticPr fontId="1"/>
  </si>
  <si>
    <t>明日中</t>
    <rPh sb="0" eb="2">
      <t>アス</t>
    </rPh>
    <rPh sb="2" eb="3">
      <t>チュウ</t>
    </rPh>
    <phoneticPr fontId="1"/>
  </si>
  <si>
    <t>星蘭中</t>
    <rPh sb="0" eb="1">
      <t>ホシ</t>
    </rPh>
    <rPh sb="1" eb="2">
      <t>ラン</t>
    </rPh>
    <rPh sb="2" eb="3">
      <t>チュウ</t>
    </rPh>
    <phoneticPr fontId="1"/>
  </si>
</sst>
</file>

<file path=xl/styles.xml><?xml version="1.0" encoding="utf-8"?>
<styleSheet xmlns="http://schemas.openxmlformats.org/spreadsheetml/2006/main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AR P丸ゴシック体M"/>
      <family val="3"/>
      <charset val="128"/>
    </font>
    <font>
      <sz val="11"/>
      <name val="AR P丸ゴシック体M"/>
      <family val="3"/>
      <charset val="128"/>
    </font>
    <font>
      <sz val="10"/>
      <name val="AR P丸ゴシック体M"/>
      <family val="3"/>
      <charset val="128"/>
    </font>
    <font>
      <sz val="9"/>
      <name val="AR P丸ゴシック体M"/>
      <family val="3"/>
      <charset val="128"/>
    </font>
    <font>
      <sz val="11"/>
      <name val="HG丸ｺﾞｼｯｸM-PRO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5" xfId="0" applyFont="1" applyFill="1" applyBorder="1" applyAlignment="1">
      <alignment horizontal="center" vertical="center" textRotation="255" shrinkToFit="1"/>
    </xf>
    <xf numFmtId="0" fontId="3" fillId="0" borderId="3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20</xdr:row>
      <xdr:rowOff>9526</xdr:rowOff>
    </xdr:from>
    <xdr:to>
      <xdr:col>11</xdr:col>
      <xdr:colOff>1</xdr:colOff>
      <xdr:row>25</xdr:row>
      <xdr:rowOff>180976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162051" y="4648201"/>
          <a:ext cx="230505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9526</xdr:colOff>
      <xdr:row>38</xdr:row>
      <xdr:rowOff>9526</xdr:rowOff>
    </xdr:from>
    <xdr:to>
      <xdr:col>11</xdr:col>
      <xdr:colOff>1</xdr:colOff>
      <xdr:row>43</xdr:row>
      <xdr:rowOff>180975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162051" y="8667751"/>
          <a:ext cx="2305050" cy="11239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9526</xdr:colOff>
      <xdr:row>12</xdr:row>
      <xdr:rowOff>9526</xdr:rowOff>
    </xdr:from>
    <xdr:to>
      <xdr:col>11</xdr:col>
      <xdr:colOff>1</xdr:colOff>
      <xdr:row>17</xdr:row>
      <xdr:rowOff>180976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162051" y="2828926"/>
          <a:ext cx="230505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28</xdr:row>
      <xdr:rowOff>9525</xdr:rowOff>
    </xdr:from>
    <xdr:to>
      <xdr:col>14</xdr:col>
      <xdr:colOff>0</xdr:colOff>
      <xdr:row>36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162050" y="6657975"/>
          <a:ext cx="3095625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V45"/>
  <sheetViews>
    <sheetView tabSelected="1" zoomScaleNormal="100" zoomScaleSheetLayoutView="100" workbookViewId="0">
      <selection activeCell="AB6" sqref="AB6"/>
    </sheetView>
  </sheetViews>
  <sheetFormatPr defaultRowHeight="13.5"/>
  <cols>
    <col min="1" max="1" width="2.375" style="1" customWidth="1"/>
    <col min="2" max="2" width="12.75" style="1" customWidth="1"/>
    <col min="3" max="14" width="3.375" style="1" customWidth="1"/>
    <col min="15" max="22" width="5" style="1" customWidth="1"/>
    <col min="23" max="23" width="2.375" style="1" customWidth="1"/>
    <col min="24" max="16384" width="9" style="1"/>
  </cols>
  <sheetData>
    <row r="1" spans="2:22" ht="15.75" customHeight="1"/>
    <row r="2" spans="2:22" ht="33" customHeight="1">
      <c r="B2" s="68" t="s">
        <v>28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2:22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2:22" ht="15" customHeight="1">
      <c r="B4" s="23">
        <v>1</v>
      </c>
      <c r="C4" s="24" t="s">
        <v>15</v>
      </c>
      <c r="D4"/>
      <c r="E4" s="24" t="s">
        <v>16</v>
      </c>
      <c r="F4" s="25"/>
      <c r="G4" s="25"/>
      <c r="H4" s="25"/>
      <c r="I4" s="25"/>
      <c r="J4" s="25"/>
      <c r="K4" s="25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2:22" ht="15" customHeight="1">
      <c r="B5" s="23"/>
      <c r="C5" s="24"/>
      <c r="D5"/>
      <c r="E5" s="24"/>
      <c r="F5" s="25"/>
      <c r="G5" s="25"/>
      <c r="H5" s="25"/>
      <c r="I5" s="25"/>
      <c r="J5" s="25"/>
      <c r="K5" s="25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ht="15" customHeight="1">
      <c r="B6" s="23">
        <v>2</v>
      </c>
      <c r="C6" s="24" t="s">
        <v>17</v>
      </c>
      <c r="D6"/>
      <c r="E6" s="24" t="s">
        <v>18</v>
      </c>
      <c r="F6" s="25"/>
      <c r="G6" s="25"/>
      <c r="H6" s="25"/>
      <c r="I6" s="25"/>
      <c r="J6" s="25"/>
      <c r="K6" s="25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2:22" ht="15" customHeight="1">
      <c r="B7" s="23"/>
      <c r="C7" s="24"/>
      <c r="D7"/>
      <c r="E7" s="24"/>
      <c r="F7" s="25"/>
      <c r="G7" s="25"/>
      <c r="H7" s="25"/>
      <c r="I7" s="25"/>
      <c r="J7" s="25"/>
      <c r="K7" s="25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2:22" ht="15" customHeight="1">
      <c r="B8" s="23">
        <v>3</v>
      </c>
      <c r="C8" s="24" t="s">
        <v>19</v>
      </c>
      <c r="D8"/>
      <c r="E8" s="24" t="s">
        <v>24</v>
      </c>
      <c r="F8" s="25"/>
      <c r="G8" s="25"/>
      <c r="H8" s="25"/>
      <c r="I8" s="25"/>
      <c r="J8" s="25"/>
      <c r="K8" s="25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2:22" ht="15" customHeight="1">
      <c r="B9" s="26"/>
      <c r="C9" s="24" t="s">
        <v>20</v>
      </c>
      <c r="D9"/>
      <c r="E9" s="27" t="s">
        <v>27</v>
      </c>
      <c r="F9" s="25"/>
      <c r="G9" s="25"/>
      <c r="H9" s="25"/>
      <c r="I9" s="25"/>
      <c r="J9" s="25"/>
      <c r="K9" s="25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2:22" ht="1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2:22" ht="15" customHeight="1" thickBot="1">
      <c r="B11" s="2" t="s">
        <v>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R11" s="15"/>
      <c r="S11" s="15"/>
      <c r="T11" s="15"/>
      <c r="U11" s="15"/>
      <c r="V11" s="15"/>
    </row>
    <row r="12" spans="2:22" ht="38.25" customHeight="1">
      <c r="B12" s="19" t="s">
        <v>29</v>
      </c>
      <c r="C12" s="55" t="str">
        <f>IF(B13="","",B13)</f>
        <v>緑陽中</v>
      </c>
      <c r="D12" s="56"/>
      <c r="E12" s="58"/>
      <c r="F12" s="52" t="str">
        <f>IF(B15="","",B15)</f>
        <v>北湘南</v>
      </c>
      <c r="G12" s="53"/>
      <c r="H12" s="54"/>
      <c r="I12" s="52" t="str">
        <f>IF(B17="","",B17)</f>
        <v>ジェネラーレ</v>
      </c>
      <c r="J12" s="53"/>
      <c r="K12" s="54"/>
      <c r="L12" s="55"/>
      <c r="M12" s="56"/>
      <c r="N12" s="57"/>
      <c r="O12" s="3" t="s">
        <v>6</v>
      </c>
      <c r="P12" s="4" t="s">
        <v>0</v>
      </c>
      <c r="Q12" s="5" t="s">
        <v>7</v>
      </c>
      <c r="R12" s="6" t="s">
        <v>1</v>
      </c>
      <c r="S12" s="7" t="s">
        <v>2</v>
      </c>
      <c r="T12" s="8" t="s">
        <v>3</v>
      </c>
      <c r="U12" s="16" t="s">
        <v>8</v>
      </c>
      <c r="V12" s="6" t="s">
        <v>4</v>
      </c>
    </row>
    <row r="13" spans="2:22" ht="15" customHeight="1">
      <c r="B13" s="46" t="s">
        <v>25</v>
      </c>
      <c r="C13" s="48"/>
      <c r="D13" s="49"/>
      <c r="E13" s="50"/>
      <c r="F13" s="48" t="str">
        <f>IF(OR(F14="",H14=""),"",IF(F14&gt;H14,"○",IF(F14&lt;H14,"●",IF(F14=H14,"△",""))))</f>
        <v>●</v>
      </c>
      <c r="G13" s="49"/>
      <c r="H13" s="50"/>
      <c r="I13" s="48" t="str">
        <f>IF(OR(I14="",K14=""),"",IF(I14&gt;K14,"○",IF(I14&lt;K14,"●",IF(I14=K14,"△",""))))</f>
        <v>●</v>
      </c>
      <c r="J13" s="49"/>
      <c r="K13" s="50"/>
      <c r="L13" s="48"/>
      <c r="M13" s="49"/>
      <c r="N13" s="38"/>
      <c r="O13" s="42">
        <f>COUNTIF(C13:N13,"○")</f>
        <v>0</v>
      </c>
      <c r="P13" s="44">
        <f>COUNTIF(C13:N13,"●")</f>
        <v>2</v>
      </c>
      <c r="Q13" s="38">
        <f>COUNTIF(C13:N13,"△")</f>
        <v>0</v>
      </c>
      <c r="R13" s="40">
        <f>(O13*3)+(Q13*1)</f>
        <v>0</v>
      </c>
      <c r="S13" s="42">
        <f>SUM(C14,F14,I14,L14)</f>
        <v>3</v>
      </c>
      <c r="T13" s="50">
        <f>SUM(E14,H14,K14,N14)</f>
        <v>9</v>
      </c>
      <c r="U13" s="60">
        <f>S13-T13</f>
        <v>-6</v>
      </c>
      <c r="V13" s="40">
        <f>IF(COUNT(R13),RANK(R13,R$13:R$18),"")</f>
        <v>3</v>
      </c>
    </row>
    <row r="14" spans="2:22" ht="15" customHeight="1">
      <c r="B14" s="47"/>
      <c r="C14" s="9"/>
      <c r="D14" s="10"/>
      <c r="E14" s="31"/>
      <c r="F14" s="28">
        <v>2</v>
      </c>
      <c r="G14" s="10" t="str">
        <f>IF(OR(F14="",H14=""),"","－")</f>
        <v>－</v>
      </c>
      <c r="H14" s="29">
        <v>5</v>
      </c>
      <c r="I14" s="37">
        <v>1</v>
      </c>
      <c r="J14" s="10" t="str">
        <f>IF(OR(I14="",K14=""),"","－")</f>
        <v>－</v>
      </c>
      <c r="K14" s="29">
        <v>4</v>
      </c>
      <c r="L14" s="28"/>
      <c r="M14" s="10"/>
      <c r="N14" s="34"/>
      <c r="O14" s="43"/>
      <c r="P14" s="45"/>
      <c r="Q14" s="39"/>
      <c r="R14" s="41"/>
      <c r="S14" s="43"/>
      <c r="T14" s="59"/>
      <c r="U14" s="61"/>
      <c r="V14" s="41" t="str">
        <f>IF(COUNT(T14),RANK(T14,T$12:T$18),"")</f>
        <v/>
      </c>
    </row>
    <row r="15" spans="2:22" ht="15" customHeight="1">
      <c r="B15" s="46" t="s">
        <v>9</v>
      </c>
      <c r="C15" s="48" t="str">
        <f>IF(F13="","",IF(F13="○","●",IF(F13="●","○",F13)))</f>
        <v>○</v>
      </c>
      <c r="D15" s="49"/>
      <c r="E15" s="50"/>
      <c r="F15" s="48"/>
      <c r="G15" s="49"/>
      <c r="H15" s="50"/>
      <c r="I15" s="48" t="str">
        <f>IF(OR(I16="",K16=""),"",IF(I16&gt;K16,"○",IF(I16&lt;K16,"●",IF(I16=K16,"△",""))))</f>
        <v>●</v>
      </c>
      <c r="J15" s="49"/>
      <c r="K15" s="50"/>
      <c r="L15" s="48"/>
      <c r="M15" s="49"/>
      <c r="N15" s="38"/>
      <c r="O15" s="42">
        <f>COUNTIF(C15:N15,"○")</f>
        <v>1</v>
      </c>
      <c r="P15" s="44">
        <f>COUNTIF(C15:N15,"●")</f>
        <v>1</v>
      </c>
      <c r="Q15" s="38">
        <f>COUNTIF(C15:N15,"△")</f>
        <v>0</v>
      </c>
      <c r="R15" s="40">
        <f>(O15*3)+(Q15*1)</f>
        <v>3</v>
      </c>
      <c r="S15" s="42">
        <f t="shared" ref="S15" si="0">SUM(C16,F16,I16,L16)</f>
        <v>6</v>
      </c>
      <c r="T15" s="50">
        <f t="shared" ref="T15" si="1">SUM(E16,H16,K16,N16)</f>
        <v>5</v>
      </c>
      <c r="U15" s="60">
        <f t="shared" ref="U15" si="2">S15-T15</f>
        <v>1</v>
      </c>
      <c r="V15" s="40">
        <f>IF(COUNT(R15),RANK(R15,R$13:R$18),"")</f>
        <v>2</v>
      </c>
    </row>
    <row r="16" spans="2:22" ht="15" customHeight="1">
      <c r="B16" s="47"/>
      <c r="C16" s="12">
        <f>IF(H14="","",H14)</f>
        <v>5</v>
      </c>
      <c r="D16" s="13" t="str">
        <f>IF(G14="","",G14)</f>
        <v>－</v>
      </c>
      <c r="E16" s="14">
        <f>IF(F14="","",F14)</f>
        <v>2</v>
      </c>
      <c r="F16" s="12"/>
      <c r="G16" s="13"/>
      <c r="H16" s="14"/>
      <c r="I16" s="28">
        <v>1</v>
      </c>
      <c r="J16" s="10" t="str">
        <f>IF(OR(I16="",K16=""),"","－")</f>
        <v>－</v>
      </c>
      <c r="K16" s="37">
        <v>3</v>
      </c>
      <c r="L16" s="28"/>
      <c r="M16" s="10"/>
      <c r="N16" s="34"/>
      <c r="O16" s="43"/>
      <c r="P16" s="45"/>
      <c r="Q16" s="39"/>
      <c r="R16" s="41"/>
      <c r="S16" s="43"/>
      <c r="T16" s="59"/>
      <c r="U16" s="61"/>
      <c r="V16" s="41" t="str">
        <f>IF(COUNT(T16),RANK(T16,T$12:T$18),"")</f>
        <v/>
      </c>
    </row>
    <row r="17" spans="2:22" ht="15" customHeight="1">
      <c r="B17" s="46" t="s">
        <v>26</v>
      </c>
      <c r="C17" s="48" t="str">
        <f>IF(I13="","",IF(I13="○","●",IF(I13="●","○",I13)))</f>
        <v>○</v>
      </c>
      <c r="D17" s="49"/>
      <c r="E17" s="50"/>
      <c r="F17" s="48" t="str">
        <f>IF(I15="","",IF(I15="○","●",IF(I15="●","○",I15)))</f>
        <v>○</v>
      </c>
      <c r="G17" s="49"/>
      <c r="H17" s="50"/>
      <c r="I17" s="48"/>
      <c r="J17" s="49"/>
      <c r="K17" s="50"/>
      <c r="L17" s="48"/>
      <c r="M17" s="49"/>
      <c r="N17" s="38"/>
      <c r="O17" s="42">
        <f>COUNTIF(C17:N17,"○")</f>
        <v>2</v>
      </c>
      <c r="P17" s="44">
        <f>COUNTIF(C17:N17,"●")</f>
        <v>0</v>
      </c>
      <c r="Q17" s="38">
        <f>COUNTIF(C17:N17,"△")</f>
        <v>0</v>
      </c>
      <c r="R17" s="40">
        <f>(O17*3)+(Q17*1)</f>
        <v>6</v>
      </c>
      <c r="S17" s="42">
        <f t="shared" ref="S17" si="3">SUM(C18,F18,I18,L18)</f>
        <v>7</v>
      </c>
      <c r="T17" s="50">
        <f t="shared" ref="T17" si="4">SUM(E18,H18,K18,N18)</f>
        <v>2</v>
      </c>
      <c r="U17" s="60">
        <f t="shared" ref="U17" si="5">S17-T17</f>
        <v>5</v>
      </c>
      <c r="V17" s="40">
        <f>IF(COUNT(R17),RANK(R17,R$13:R$18),"")</f>
        <v>1</v>
      </c>
    </row>
    <row r="18" spans="2:22" ht="15" customHeight="1" thickBot="1">
      <c r="B18" s="51"/>
      <c r="C18" s="18">
        <f>IF(K14="","",K14)</f>
        <v>4</v>
      </c>
      <c r="D18" s="18" t="str">
        <f>IF(J14="","",J14)</f>
        <v>－</v>
      </c>
      <c r="E18" s="30">
        <f>IF(I14="","",I14)</f>
        <v>1</v>
      </c>
      <c r="F18" s="17">
        <f>IF(K16="","",K16)</f>
        <v>3</v>
      </c>
      <c r="G18" s="18" t="str">
        <f>IF(J16="","",J16)</f>
        <v>－</v>
      </c>
      <c r="H18" s="36">
        <f>IF(I16="","",I16)</f>
        <v>1</v>
      </c>
      <c r="I18" s="18"/>
      <c r="J18" s="18"/>
      <c r="K18" s="18"/>
      <c r="L18" s="32"/>
      <c r="M18" s="18"/>
      <c r="N18" s="35"/>
      <c r="O18" s="43"/>
      <c r="P18" s="45"/>
      <c r="Q18" s="39"/>
      <c r="R18" s="41"/>
      <c r="S18" s="43"/>
      <c r="T18" s="59"/>
      <c r="U18" s="61"/>
      <c r="V18" s="41" t="str">
        <f>IF(COUNT(T18),RANK(T18,T$12:T$18),"")</f>
        <v/>
      </c>
    </row>
    <row r="19" spans="2:22" ht="15" customHeight="1" thickBo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22" ht="38.25" customHeight="1">
      <c r="B20" s="19" t="s">
        <v>30</v>
      </c>
      <c r="C20" s="55" t="str">
        <f>IF(B21="","",B21)</f>
        <v>翔陽中</v>
      </c>
      <c r="D20" s="56"/>
      <c r="E20" s="58"/>
      <c r="F20" s="55" t="str">
        <f>IF(B23="","",B23)</f>
        <v>登別ＦＣ</v>
      </c>
      <c r="G20" s="56"/>
      <c r="H20" s="58"/>
      <c r="I20" s="55" t="str">
        <f>IF(B25="","",B25)</f>
        <v>東明中</v>
      </c>
      <c r="J20" s="56"/>
      <c r="K20" s="58"/>
      <c r="L20" s="55"/>
      <c r="M20" s="56"/>
      <c r="N20" s="57"/>
      <c r="O20" s="3" t="s">
        <v>6</v>
      </c>
      <c r="P20" s="4" t="s">
        <v>0</v>
      </c>
      <c r="Q20" s="5" t="s">
        <v>7</v>
      </c>
      <c r="R20" s="6" t="s">
        <v>1</v>
      </c>
      <c r="S20" s="7" t="s">
        <v>2</v>
      </c>
      <c r="T20" s="8" t="s">
        <v>3</v>
      </c>
      <c r="U20" s="16" t="s">
        <v>8</v>
      </c>
      <c r="V20" s="6" t="s">
        <v>4</v>
      </c>
    </row>
    <row r="21" spans="2:22" ht="15" customHeight="1">
      <c r="B21" s="46" t="s">
        <v>10</v>
      </c>
      <c r="C21" s="48"/>
      <c r="D21" s="49"/>
      <c r="E21" s="50"/>
      <c r="F21" s="48" t="str">
        <f>IF(OR(F22="",H22=""),"",IF(F22&gt;H22,"○",IF(F22&lt;H22,"●",IF(F22=H22,"△",""))))</f>
        <v>●</v>
      </c>
      <c r="G21" s="49"/>
      <c r="H21" s="50"/>
      <c r="I21" s="48" t="str">
        <f>IF(OR(I22="",K22=""),"",IF(I22&gt;K22,"○",IF(I22&lt;K22,"●",IF(I22=K22,"△",""))))</f>
        <v>△</v>
      </c>
      <c r="J21" s="49"/>
      <c r="K21" s="50"/>
      <c r="L21" s="48"/>
      <c r="M21" s="49"/>
      <c r="N21" s="38"/>
      <c r="O21" s="42">
        <f>COUNTIF(C21:N21,"○")</f>
        <v>0</v>
      </c>
      <c r="P21" s="44">
        <f>COUNTIF(C21:N21,"●")</f>
        <v>1</v>
      </c>
      <c r="Q21" s="38">
        <f>COUNTIF(C21:N21,"△")</f>
        <v>1</v>
      </c>
      <c r="R21" s="40">
        <f>(O21*3)+(Q21*1)</f>
        <v>1</v>
      </c>
      <c r="S21" s="42">
        <f>SUM(C22,F22,I22,L22)</f>
        <v>2</v>
      </c>
      <c r="T21" s="50">
        <f>SUM(E22,H22,K22,N22)</f>
        <v>3</v>
      </c>
      <c r="U21" s="60">
        <f>S21-T21</f>
        <v>-1</v>
      </c>
      <c r="V21" s="40">
        <f>IF(COUNT(R21),RANK(R21,R$21:R$26),"")</f>
        <v>3</v>
      </c>
    </row>
    <row r="22" spans="2:22" ht="15" customHeight="1">
      <c r="B22" s="47"/>
      <c r="C22" s="9"/>
      <c r="D22" s="10"/>
      <c r="E22" s="31"/>
      <c r="F22" s="28">
        <v>1</v>
      </c>
      <c r="G22" s="10" t="str">
        <f>IF(OR(F22="",H22=""),"","－")</f>
        <v>－</v>
      </c>
      <c r="H22" s="29">
        <v>2</v>
      </c>
      <c r="I22" s="37">
        <v>1</v>
      </c>
      <c r="J22" s="10" t="str">
        <f>IF(OR(I22="",K22=""),"","－")</f>
        <v>－</v>
      </c>
      <c r="K22" s="29">
        <v>1</v>
      </c>
      <c r="L22" s="28"/>
      <c r="M22" s="10"/>
      <c r="N22" s="34"/>
      <c r="O22" s="43"/>
      <c r="P22" s="45"/>
      <c r="Q22" s="39"/>
      <c r="R22" s="41"/>
      <c r="S22" s="43"/>
      <c r="T22" s="59"/>
      <c r="U22" s="61"/>
      <c r="V22" s="41" t="str">
        <f>IF(COUNT(T22),RANK(T22,T$12:T$18),"")</f>
        <v/>
      </c>
    </row>
    <row r="23" spans="2:22" ht="15" customHeight="1">
      <c r="B23" s="46" t="s">
        <v>21</v>
      </c>
      <c r="C23" s="48" t="str">
        <f>IF(F21="","",IF(F21="○","●",IF(F21="●","○",F21)))</f>
        <v>○</v>
      </c>
      <c r="D23" s="49"/>
      <c r="E23" s="50"/>
      <c r="F23" s="48"/>
      <c r="G23" s="49"/>
      <c r="H23" s="50"/>
      <c r="I23" s="48" t="str">
        <f>IF(OR(I24="",K24=""),"",IF(I24&gt;K24,"○",IF(I24&lt;K24,"●",IF(I24=K24,"△",""))))</f>
        <v>△</v>
      </c>
      <c r="J23" s="49"/>
      <c r="K23" s="50"/>
      <c r="L23" s="48"/>
      <c r="M23" s="49"/>
      <c r="N23" s="38"/>
      <c r="O23" s="42">
        <f>COUNTIF(C23:N23,"○")</f>
        <v>1</v>
      </c>
      <c r="P23" s="44">
        <f>COUNTIF(C23:N23,"●")</f>
        <v>0</v>
      </c>
      <c r="Q23" s="38">
        <f>COUNTIF(C23:N23,"△")</f>
        <v>1</v>
      </c>
      <c r="R23" s="40">
        <f>(O23*3)+(Q23*1)</f>
        <v>4</v>
      </c>
      <c r="S23" s="42">
        <f t="shared" ref="S23" si="6">SUM(C24,F24,I24,L24)</f>
        <v>3</v>
      </c>
      <c r="T23" s="50">
        <f t="shared" ref="T23" si="7">SUM(E24,H24,K24,N24)</f>
        <v>2</v>
      </c>
      <c r="U23" s="60">
        <f t="shared" ref="U23" si="8">S23-T23</f>
        <v>1</v>
      </c>
      <c r="V23" s="40">
        <f>IF(COUNT(R23),RANK(R23,R$21:R$26),"")</f>
        <v>1</v>
      </c>
    </row>
    <row r="24" spans="2:22" ht="15" customHeight="1">
      <c r="B24" s="47"/>
      <c r="C24" s="12">
        <f>IF(H22="","",H22)</f>
        <v>2</v>
      </c>
      <c r="D24" s="11" t="str">
        <f>IF(G22="","",G22)</f>
        <v>－</v>
      </c>
      <c r="E24" s="14">
        <f>IF(F22="","",F22)</f>
        <v>1</v>
      </c>
      <c r="F24" s="12"/>
      <c r="G24" s="13"/>
      <c r="H24" s="14"/>
      <c r="I24" s="28">
        <v>1</v>
      </c>
      <c r="J24" s="10" t="str">
        <f>IF(OR(I24="",K24=""),"","－")</f>
        <v>－</v>
      </c>
      <c r="K24" s="37">
        <v>1</v>
      </c>
      <c r="L24" s="28"/>
      <c r="M24" s="10"/>
      <c r="N24" s="34"/>
      <c r="O24" s="43"/>
      <c r="P24" s="45"/>
      <c r="Q24" s="39"/>
      <c r="R24" s="41"/>
      <c r="S24" s="43"/>
      <c r="T24" s="59"/>
      <c r="U24" s="61"/>
      <c r="V24" s="41" t="str">
        <f>IF(COUNT(T24),RANK(T24,T$12:T$18),"")</f>
        <v/>
      </c>
    </row>
    <row r="25" spans="2:22" ht="15" customHeight="1">
      <c r="B25" s="46" t="s">
        <v>14</v>
      </c>
      <c r="C25" s="48" t="str">
        <f>IF(I21="","",IF(I21="○","●",IF(I21="●","○",I21)))</f>
        <v>△</v>
      </c>
      <c r="D25" s="49"/>
      <c r="E25" s="50"/>
      <c r="F25" s="48" t="str">
        <f>IF(I23="","",IF(I23="○","●",IF(I23="●","○",I23)))</f>
        <v>△</v>
      </c>
      <c r="G25" s="49"/>
      <c r="H25" s="50"/>
      <c r="I25" s="48"/>
      <c r="J25" s="49"/>
      <c r="K25" s="50"/>
      <c r="L25" s="48"/>
      <c r="M25" s="49"/>
      <c r="N25" s="38"/>
      <c r="O25" s="42">
        <f>COUNTIF(C25:N25,"○")</f>
        <v>0</v>
      </c>
      <c r="P25" s="44">
        <f>COUNTIF(C25:N25,"●")</f>
        <v>0</v>
      </c>
      <c r="Q25" s="38">
        <f>COUNTIF(C25:N25,"△")</f>
        <v>2</v>
      </c>
      <c r="R25" s="40">
        <f>(O25*3)+(Q25*1)</f>
        <v>2</v>
      </c>
      <c r="S25" s="42">
        <f t="shared" ref="S25" si="9">SUM(C26,F26,I26,L26)</f>
        <v>2</v>
      </c>
      <c r="T25" s="50">
        <f t="shared" ref="T25" si="10">SUM(E26,H26,K26,N26)</f>
        <v>2</v>
      </c>
      <c r="U25" s="60">
        <f t="shared" ref="U25" si="11">S25-T25</f>
        <v>0</v>
      </c>
      <c r="V25" s="40">
        <f>IF(COUNT(R25),RANK(R25,R$21:R$26),"")</f>
        <v>2</v>
      </c>
    </row>
    <row r="26" spans="2:22" ht="15" customHeight="1" thickBot="1">
      <c r="B26" s="51"/>
      <c r="C26" s="18">
        <f>IF(K22="","",K22)</f>
        <v>1</v>
      </c>
      <c r="D26" s="18" t="str">
        <f>IF(J22="","",J22)</f>
        <v>－</v>
      </c>
      <c r="E26" s="30">
        <f>IF(I22="","",I22)</f>
        <v>1</v>
      </c>
      <c r="F26" s="17">
        <f>IF(K24="","",K24)</f>
        <v>1</v>
      </c>
      <c r="G26" s="18" t="str">
        <f>IF(J24="","",J24)</f>
        <v>－</v>
      </c>
      <c r="H26" s="36">
        <f>IF(I24="","",I24)</f>
        <v>1</v>
      </c>
      <c r="I26" s="18"/>
      <c r="J26" s="18"/>
      <c r="K26" s="18"/>
      <c r="L26" s="32"/>
      <c r="M26" s="18"/>
      <c r="N26" s="35"/>
      <c r="O26" s="43"/>
      <c r="P26" s="45"/>
      <c r="Q26" s="39"/>
      <c r="R26" s="41"/>
      <c r="S26" s="43"/>
      <c r="T26" s="59"/>
      <c r="U26" s="61"/>
      <c r="V26" s="41" t="str">
        <f>IF(COUNT(T26),RANK(T26,T$12:T$18),"")</f>
        <v/>
      </c>
    </row>
    <row r="27" spans="2:22" ht="14.25" thickBo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22" ht="38.25" customHeight="1">
      <c r="B28" s="19" t="s">
        <v>31</v>
      </c>
      <c r="C28" s="55" t="str">
        <f>IF(B29="","",B29)</f>
        <v>室蘭西中</v>
      </c>
      <c r="D28" s="56"/>
      <c r="E28" s="58"/>
      <c r="F28" s="55" t="str">
        <f>IF(B31="","",B31)</f>
        <v>桜蘭中</v>
      </c>
      <c r="G28" s="56"/>
      <c r="H28" s="58"/>
      <c r="I28" s="55" t="str">
        <f>IF(B33="","",B33)</f>
        <v>虻田中</v>
      </c>
      <c r="J28" s="56"/>
      <c r="K28" s="58"/>
      <c r="L28" s="55" t="str">
        <f>IF(B35="","",B35)</f>
        <v>伊達中</v>
      </c>
      <c r="M28" s="56"/>
      <c r="N28" s="58"/>
      <c r="O28" s="3" t="s">
        <v>6</v>
      </c>
      <c r="P28" s="4" t="s">
        <v>0</v>
      </c>
      <c r="Q28" s="5" t="s">
        <v>7</v>
      </c>
      <c r="R28" s="6" t="s">
        <v>1</v>
      </c>
      <c r="S28" s="7" t="s">
        <v>2</v>
      </c>
      <c r="T28" s="8" t="s">
        <v>3</v>
      </c>
      <c r="U28" s="16" t="s">
        <v>8</v>
      </c>
      <c r="V28" s="6" t="s">
        <v>4</v>
      </c>
    </row>
    <row r="29" spans="2:22" ht="15" customHeight="1">
      <c r="B29" s="46" t="s">
        <v>22</v>
      </c>
      <c r="C29" s="48"/>
      <c r="D29" s="49"/>
      <c r="E29" s="50"/>
      <c r="F29" s="48" t="str">
        <f>IF(OR(F30="",H30=""),"",IF(F30&gt;H30,"○",IF(F30&lt;H30,"●",IF(F30=H30,"△",""))))</f>
        <v>○</v>
      </c>
      <c r="G29" s="49"/>
      <c r="H29" s="50"/>
      <c r="I29" s="48" t="str">
        <f>IF(OR(I30="",K30=""),"",IF(I30&gt;K30,"○",IF(I30&lt;K30,"●",IF(I30=K30,"△",""))))</f>
        <v>○</v>
      </c>
      <c r="J29" s="49"/>
      <c r="K29" s="50"/>
      <c r="L29" s="48" t="str">
        <f>IF(OR(L30="",N30=""),"",IF(L30&gt;N30,"○",IF(L30&lt;N30,"●",IF(L30=N30,"△",""))))</f>
        <v>●</v>
      </c>
      <c r="M29" s="49"/>
      <c r="N29" s="50"/>
      <c r="O29" s="42">
        <f>COUNTIF(C29:N29,"○")</f>
        <v>2</v>
      </c>
      <c r="P29" s="44">
        <f>COUNTIF(C29:N29,"●")</f>
        <v>1</v>
      </c>
      <c r="Q29" s="38">
        <f>COUNTIF(C29:N29,"△")</f>
        <v>0</v>
      </c>
      <c r="R29" s="40">
        <f>(O29*3)+(Q29*1)</f>
        <v>6</v>
      </c>
      <c r="S29" s="42">
        <f>SUM(C30,F30,I30,L30)</f>
        <v>14</v>
      </c>
      <c r="T29" s="50">
        <f>SUM(E30,H30,K30,N30)</f>
        <v>13</v>
      </c>
      <c r="U29" s="60">
        <f>S29-T29</f>
        <v>1</v>
      </c>
      <c r="V29" s="40">
        <f>IF(COUNT(R29),RANK(R29,R$29:R$36),"")</f>
        <v>2</v>
      </c>
    </row>
    <row r="30" spans="2:22" ht="15" customHeight="1">
      <c r="B30" s="47"/>
      <c r="C30" s="9"/>
      <c r="D30" s="10"/>
      <c r="E30" s="22"/>
      <c r="F30" s="28">
        <v>4</v>
      </c>
      <c r="G30" s="10" t="str">
        <f>IF(OR(F30="",H30=""),"","－")</f>
        <v>－</v>
      </c>
      <c r="H30" s="29">
        <v>3</v>
      </c>
      <c r="I30" s="37">
        <v>8</v>
      </c>
      <c r="J30" s="10" t="str">
        <f>IF(OR(I30="",K30=""),"","－")</f>
        <v>－</v>
      </c>
      <c r="K30" s="29">
        <v>0</v>
      </c>
      <c r="L30" s="28">
        <v>2</v>
      </c>
      <c r="M30" s="10" t="str">
        <f>IF(OR(L30="",N30=""),"","－")</f>
        <v>－</v>
      </c>
      <c r="N30" s="29">
        <v>10</v>
      </c>
      <c r="O30" s="43"/>
      <c r="P30" s="45"/>
      <c r="Q30" s="39"/>
      <c r="R30" s="41"/>
      <c r="S30" s="43"/>
      <c r="T30" s="59"/>
      <c r="U30" s="61"/>
      <c r="V30" s="41" t="str">
        <f>IF(COUNT(T30),RANK(T30,T$12:T$18),"")</f>
        <v/>
      </c>
    </row>
    <row r="31" spans="2:22" ht="15" customHeight="1">
      <c r="B31" s="46" t="s">
        <v>12</v>
      </c>
      <c r="C31" s="48" t="str">
        <f>IF(F29="","",IF(F29="○","●",IF(F29="●","○",F29)))</f>
        <v>●</v>
      </c>
      <c r="D31" s="49"/>
      <c r="E31" s="50"/>
      <c r="F31" s="48"/>
      <c r="G31" s="49"/>
      <c r="H31" s="50"/>
      <c r="I31" s="48" t="str">
        <f>IF(OR(I32="",K32=""),"",IF(I32&gt;K32,"○",IF(I32&lt;K32,"●",IF(I32=K32,"△",""))))</f>
        <v>○</v>
      </c>
      <c r="J31" s="49"/>
      <c r="K31" s="50"/>
      <c r="L31" s="48" t="str">
        <f>IF(OR(L32="",N32=""),"",IF(L32&gt;N32,"○",IF(L32&lt;N32,"●",IF(L32=N32,"△",""))))</f>
        <v>●</v>
      </c>
      <c r="M31" s="49"/>
      <c r="N31" s="50"/>
      <c r="O31" s="42">
        <f>COUNTIF(C31:N31,"○")</f>
        <v>1</v>
      </c>
      <c r="P31" s="44">
        <f>COUNTIF(C31:N31,"●")</f>
        <v>2</v>
      </c>
      <c r="Q31" s="38">
        <f>COUNTIF(C31:N31,"△")</f>
        <v>0</v>
      </c>
      <c r="R31" s="40">
        <f>(O31*3)+(Q31*1)</f>
        <v>3</v>
      </c>
      <c r="S31" s="42">
        <f t="shared" ref="S31" si="12">SUM(C32,F32,I32,L32)</f>
        <v>11</v>
      </c>
      <c r="T31" s="50">
        <f t="shared" ref="T31" si="13">SUM(E32,H32,K32,N32)</f>
        <v>12</v>
      </c>
      <c r="U31" s="60">
        <f t="shared" ref="U31" si="14">S31-T31</f>
        <v>-1</v>
      </c>
      <c r="V31" s="40">
        <f>IF(COUNT(R31),RANK(R31,R$29:R$36),"")</f>
        <v>3</v>
      </c>
    </row>
    <row r="32" spans="2:22" ht="15" customHeight="1">
      <c r="B32" s="47"/>
      <c r="C32" s="12">
        <f>IF(H30="","",H30)</f>
        <v>3</v>
      </c>
      <c r="D32" s="13" t="str">
        <f>IF(G30="","",G30)</f>
        <v>－</v>
      </c>
      <c r="E32" s="14">
        <f>IF(F30="","",F30)</f>
        <v>4</v>
      </c>
      <c r="F32" s="12"/>
      <c r="G32" s="13"/>
      <c r="H32" s="14"/>
      <c r="I32" s="28">
        <v>7</v>
      </c>
      <c r="J32" s="10" t="str">
        <f>IF(OR(I32="",K32=""),"","－")</f>
        <v>－</v>
      </c>
      <c r="K32" s="37">
        <v>3</v>
      </c>
      <c r="L32" s="28">
        <v>1</v>
      </c>
      <c r="M32" s="10" t="str">
        <f>IF(OR(L32="",N32=""),"","－")</f>
        <v>－</v>
      </c>
      <c r="N32" s="29">
        <v>5</v>
      </c>
      <c r="O32" s="43"/>
      <c r="P32" s="45"/>
      <c r="Q32" s="39"/>
      <c r="R32" s="41"/>
      <c r="S32" s="43"/>
      <c r="T32" s="59"/>
      <c r="U32" s="61"/>
      <c r="V32" s="41" t="str">
        <f>IF(COUNT(T32),RANK(T32,T$12:T$18),"")</f>
        <v/>
      </c>
    </row>
    <row r="33" spans="2:22" ht="15" customHeight="1">
      <c r="B33" s="46" t="s">
        <v>11</v>
      </c>
      <c r="C33" s="48" t="str">
        <f>IF(I29="","",IF(I29="○","●",IF(I29="●","○",I29)))</f>
        <v>●</v>
      </c>
      <c r="D33" s="49"/>
      <c r="E33" s="50"/>
      <c r="F33" s="48" t="str">
        <f>IF(I31="","",IF(I31="○","●",IF(I31="●","○",I31)))</f>
        <v>●</v>
      </c>
      <c r="G33" s="49"/>
      <c r="H33" s="50"/>
      <c r="I33" s="48"/>
      <c r="J33" s="49"/>
      <c r="K33" s="50"/>
      <c r="L33" s="48" t="str">
        <f>IF(OR(L34="",N34=""),"",IF(L34&gt;N34,"○",IF(L34&lt;N34,"●",IF(L34=N34,"△",""))))</f>
        <v>●</v>
      </c>
      <c r="M33" s="49"/>
      <c r="N33" s="50"/>
      <c r="O33" s="42">
        <f>COUNTIF(C33:N33,"○")</f>
        <v>0</v>
      </c>
      <c r="P33" s="44">
        <f>COUNTIF(C33:N33,"●")</f>
        <v>3</v>
      </c>
      <c r="Q33" s="38">
        <f>COUNTIF(C33:N33,"△")</f>
        <v>0</v>
      </c>
      <c r="R33" s="40">
        <f>(O33*3)+(Q33*1)</f>
        <v>0</v>
      </c>
      <c r="S33" s="42">
        <f t="shared" ref="S33" si="15">SUM(C34,F34,I34,L34)</f>
        <v>3</v>
      </c>
      <c r="T33" s="50">
        <f t="shared" ref="T33" si="16">SUM(E34,H34,K34,N34)</f>
        <v>29</v>
      </c>
      <c r="U33" s="60">
        <f t="shared" ref="U33" si="17">S33-T33</f>
        <v>-26</v>
      </c>
      <c r="V33" s="40">
        <f>IF(COUNT(R33),RANK(R33,R$29:R$36),"")</f>
        <v>4</v>
      </c>
    </row>
    <row r="34" spans="2:22" ht="15" customHeight="1">
      <c r="B34" s="47"/>
      <c r="C34" s="13">
        <f>IF(K30="","",K30)</f>
        <v>0</v>
      </c>
      <c r="D34" s="13" t="str">
        <f>IF(J30="","",J30)</f>
        <v>－</v>
      </c>
      <c r="E34" s="14">
        <f>IF(I30="","",I30)</f>
        <v>8</v>
      </c>
      <c r="F34" s="12">
        <f>IF(K32="","",K32)</f>
        <v>3</v>
      </c>
      <c r="G34" s="13" t="str">
        <f>IF(J32="","",J32)</f>
        <v>－</v>
      </c>
      <c r="H34" s="14">
        <f>IF(I32="","",I32)</f>
        <v>7</v>
      </c>
      <c r="I34" s="13"/>
      <c r="J34" s="13"/>
      <c r="K34" s="13"/>
      <c r="L34" s="28">
        <v>0</v>
      </c>
      <c r="M34" s="10" t="str">
        <f>IF(OR(L34="",N34=""),"","－")</f>
        <v>－</v>
      </c>
      <c r="N34" s="29">
        <v>14</v>
      </c>
      <c r="O34" s="43"/>
      <c r="P34" s="45"/>
      <c r="Q34" s="39"/>
      <c r="R34" s="41"/>
      <c r="S34" s="43"/>
      <c r="T34" s="59"/>
      <c r="U34" s="61"/>
      <c r="V34" s="41" t="str">
        <f>IF(COUNT(T34),RANK(T34,T$12:T$18),"")</f>
        <v/>
      </c>
    </row>
    <row r="35" spans="2:22" ht="15" customHeight="1">
      <c r="B35" s="46" t="s">
        <v>13</v>
      </c>
      <c r="C35" s="48" t="str">
        <f>IF(L29="","",IF(L29="○","●",IF(L29="●","○",L29)))</f>
        <v>○</v>
      </c>
      <c r="D35" s="49"/>
      <c r="E35" s="50"/>
      <c r="F35" s="48" t="str">
        <f>IF(L31="","",IF(L31="○","●",IF(L31="●","○",L31)))</f>
        <v>○</v>
      </c>
      <c r="G35" s="49"/>
      <c r="H35" s="50"/>
      <c r="I35" s="48" t="str">
        <f>IF(L33="","",IF(L33="○","●",IF(L33="●","○",L33)))</f>
        <v>○</v>
      </c>
      <c r="J35" s="49"/>
      <c r="K35" s="50"/>
      <c r="L35" s="48"/>
      <c r="M35" s="49"/>
      <c r="N35" s="50"/>
      <c r="O35" s="42">
        <f>COUNTIF(C35:N35,"○")</f>
        <v>3</v>
      </c>
      <c r="P35" s="44">
        <f>COUNTIF(C35:N35,"●")</f>
        <v>0</v>
      </c>
      <c r="Q35" s="38">
        <f>COUNTIF(C35:N35,"△")</f>
        <v>0</v>
      </c>
      <c r="R35" s="40">
        <f>(O35*3)+(Q35*1)</f>
        <v>9</v>
      </c>
      <c r="S35" s="42">
        <f t="shared" ref="S35" si="18">SUM(C36,F36,I36,L36)</f>
        <v>29</v>
      </c>
      <c r="T35" s="50">
        <f t="shared" ref="T35" si="19">SUM(E36,H36,K36,N36)</f>
        <v>3</v>
      </c>
      <c r="U35" s="60">
        <f t="shared" ref="U35" si="20">S35-T35</f>
        <v>26</v>
      </c>
      <c r="V35" s="40">
        <f>IF(COUNT(R35),RANK(R35,R$29:R$36),"")</f>
        <v>1</v>
      </c>
    </row>
    <row r="36" spans="2:22" ht="15" customHeight="1" thickBot="1">
      <c r="B36" s="51"/>
      <c r="C36" s="17">
        <f>IF(N30="","",N30)</f>
        <v>10</v>
      </c>
      <c r="D36" s="18" t="str">
        <f>IF(M30="","",M30)</f>
        <v>－</v>
      </c>
      <c r="E36" s="21">
        <f>IF(L30="","",L30)</f>
        <v>2</v>
      </c>
      <c r="F36" s="17">
        <f>IF(N32="","",N32)</f>
        <v>5</v>
      </c>
      <c r="G36" s="18" t="str">
        <f>IF(M32="","",M32)</f>
        <v>－</v>
      </c>
      <c r="H36" s="36">
        <f>IF(L32="","",L32)</f>
        <v>1</v>
      </c>
      <c r="I36" s="17">
        <f>IF(N34="","",N34)</f>
        <v>14</v>
      </c>
      <c r="J36" s="18" t="str">
        <f>IF(M34="","",M34)</f>
        <v>－</v>
      </c>
      <c r="K36" s="36">
        <f>IF(L34="","",L34)</f>
        <v>0</v>
      </c>
      <c r="L36" s="17"/>
      <c r="M36" s="18"/>
      <c r="N36" s="36"/>
      <c r="O36" s="62"/>
      <c r="P36" s="66"/>
      <c r="Q36" s="67"/>
      <c r="R36" s="65"/>
      <c r="S36" s="62"/>
      <c r="T36" s="63"/>
      <c r="U36" s="64"/>
      <c r="V36" s="65" t="str">
        <f>IF(COUNT(T36),RANK(T36,T$12:T$18),"")</f>
        <v/>
      </c>
    </row>
    <row r="37" spans="2:22" ht="14.25" thickBot="1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22" ht="38.25" customHeight="1">
      <c r="B38" s="19" t="s">
        <v>32</v>
      </c>
      <c r="C38" s="55" t="str">
        <f>IF(B39="","",B39)</f>
        <v>室蘭ＳＣ</v>
      </c>
      <c r="D38" s="56"/>
      <c r="E38" s="58"/>
      <c r="F38" s="55" t="str">
        <f>IF(B41="","",B41)</f>
        <v>明日中</v>
      </c>
      <c r="G38" s="56"/>
      <c r="H38" s="58"/>
      <c r="I38" s="55" t="str">
        <f>IF(B43="","",B43)</f>
        <v>星蘭中</v>
      </c>
      <c r="J38" s="56"/>
      <c r="K38" s="58"/>
      <c r="L38" s="55"/>
      <c r="M38" s="56"/>
      <c r="N38" s="58"/>
      <c r="O38" s="3" t="s">
        <v>6</v>
      </c>
      <c r="P38" s="4" t="s">
        <v>0</v>
      </c>
      <c r="Q38" s="5" t="s">
        <v>7</v>
      </c>
      <c r="R38" s="6" t="s">
        <v>1</v>
      </c>
      <c r="S38" s="7" t="s">
        <v>2</v>
      </c>
      <c r="T38" s="8" t="s">
        <v>3</v>
      </c>
      <c r="U38" s="16" t="s">
        <v>8</v>
      </c>
      <c r="V38" s="6" t="s">
        <v>4</v>
      </c>
    </row>
    <row r="39" spans="2:22" ht="15" customHeight="1">
      <c r="B39" s="46" t="s">
        <v>23</v>
      </c>
      <c r="C39" s="48"/>
      <c r="D39" s="49"/>
      <c r="E39" s="50"/>
      <c r="F39" s="48" t="str">
        <f>IF(OR(F40="",H40=""),"",IF(F40&gt;H40,"○",IF(F40&lt;H40,"●",IF(F40=H40,"△",""))))</f>
        <v>○</v>
      </c>
      <c r="G39" s="49"/>
      <c r="H39" s="50"/>
      <c r="I39" s="48" t="str">
        <f>IF(OR(I40="",K40=""),"",IF(I40&gt;K40,"○",IF(I40&lt;K40,"●",IF(I40=K40,"△",""))))</f>
        <v>○</v>
      </c>
      <c r="J39" s="49"/>
      <c r="K39" s="50"/>
      <c r="L39" s="48"/>
      <c r="M39" s="49"/>
      <c r="N39" s="50"/>
      <c r="O39" s="42">
        <f>COUNTIF(C39:N39,"○")</f>
        <v>2</v>
      </c>
      <c r="P39" s="44">
        <f>COUNTIF(C39:N39,"●")</f>
        <v>0</v>
      </c>
      <c r="Q39" s="38">
        <f>COUNTIF(C39:N39,"△")</f>
        <v>0</v>
      </c>
      <c r="R39" s="40">
        <f>(O39*3)+(Q39*1)</f>
        <v>6</v>
      </c>
      <c r="S39" s="42">
        <f>SUM(C40,F40,I40,L40)</f>
        <v>15</v>
      </c>
      <c r="T39" s="50">
        <f>SUM(E40,H40,K40,N40)</f>
        <v>3</v>
      </c>
      <c r="U39" s="60">
        <f>S39-T39</f>
        <v>12</v>
      </c>
      <c r="V39" s="40">
        <f>IF(COUNT(R39),RANK(R39,R$39:R$44),"")</f>
        <v>1</v>
      </c>
    </row>
    <row r="40" spans="2:22" ht="15" customHeight="1">
      <c r="B40" s="47"/>
      <c r="C40" s="9"/>
      <c r="D40" s="10"/>
      <c r="E40" s="31"/>
      <c r="F40" s="28">
        <v>10</v>
      </c>
      <c r="G40" s="10" t="str">
        <f>IF(OR(F40="",H40=""),"","－")</f>
        <v>－</v>
      </c>
      <c r="H40" s="29">
        <v>1</v>
      </c>
      <c r="I40" s="37">
        <v>5</v>
      </c>
      <c r="J40" s="10" t="str">
        <f>IF(OR(I40="",K40=""),"","－")</f>
        <v>－</v>
      </c>
      <c r="K40" s="29">
        <v>2</v>
      </c>
      <c r="L40" s="28"/>
      <c r="M40" s="10"/>
      <c r="N40" s="29"/>
      <c r="O40" s="43"/>
      <c r="P40" s="45"/>
      <c r="Q40" s="39"/>
      <c r="R40" s="41"/>
      <c r="S40" s="43"/>
      <c r="T40" s="59"/>
      <c r="U40" s="61"/>
      <c r="V40" s="41" t="str">
        <f>IF(COUNT(T40),RANK(T40,T$12:T$18),"")</f>
        <v/>
      </c>
    </row>
    <row r="41" spans="2:22" ht="15" customHeight="1">
      <c r="B41" s="46" t="s">
        <v>33</v>
      </c>
      <c r="C41" s="48" t="str">
        <f>IF(F39="","",IF(F39="○","●",IF(F39="●","○",F39)))</f>
        <v>●</v>
      </c>
      <c r="D41" s="49"/>
      <c r="E41" s="50"/>
      <c r="F41" s="48"/>
      <c r="G41" s="49"/>
      <c r="H41" s="50"/>
      <c r="I41" s="48" t="str">
        <f>IF(OR(I42="",K42=""),"",IF(I42&gt;K42,"○",IF(I42&lt;K42,"●",IF(I42=K42,"△",""))))</f>
        <v>△</v>
      </c>
      <c r="J41" s="49"/>
      <c r="K41" s="50"/>
      <c r="L41" s="48"/>
      <c r="M41" s="49"/>
      <c r="N41" s="50"/>
      <c r="O41" s="42">
        <f>COUNTIF(C41:N41,"○")</f>
        <v>0</v>
      </c>
      <c r="P41" s="44">
        <f>COUNTIF(C41:N41,"●")</f>
        <v>1</v>
      </c>
      <c r="Q41" s="38">
        <f>COUNTIF(C41:N41,"△")</f>
        <v>1</v>
      </c>
      <c r="R41" s="40">
        <f>(O41*3)+(Q41*1)</f>
        <v>1</v>
      </c>
      <c r="S41" s="42">
        <f t="shared" ref="S41" si="21">SUM(C42,F42,I42,L42)</f>
        <v>4</v>
      </c>
      <c r="T41" s="50">
        <f t="shared" ref="T41" si="22">SUM(E42,H42,K42,N42)</f>
        <v>13</v>
      </c>
      <c r="U41" s="60">
        <f t="shared" ref="U41" si="23">S41-T41</f>
        <v>-9</v>
      </c>
      <c r="V41" s="40">
        <v>3</v>
      </c>
    </row>
    <row r="42" spans="2:22" ht="15" customHeight="1">
      <c r="B42" s="47"/>
      <c r="C42" s="12">
        <f>IF(H40="","",H40)</f>
        <v>1</v>
      </c>
      <c r="D42" s="11" t="str">
        <f>IF(G40="","",G40)</f>
        <v>－</v>
      </c>
      <c r="E42" s="14">
        <f>IF(F40="","",F40)</f>
        <v>10</v>
      </c>
      <c r="F42" s="12"/>
      <c r="G42" s="13"/>
      <c r="H42" s="14"/>
      <c r="I42" s="28">
        <v>3</v>
      </c>
      <c r="J42" s="10" t="str">
        <f>IF(OR(I42="",K42=""),"","－")</f>
        <v>－</v>
      </c>
      <c r="K42" s="37">
        <v>3</v>
      </c>
      <c r="L42" s="28"/>
      <c r="M42" s="10"/>
      <c r="N42" s="29"/>
      <c r="O42" s="43"/>
      <c r="P42" s="45"/>
      <c r="Q42" s="39"/>
      <c r="R42" s="41"/>
      <c r="S42" s="43"/>
      <c r="T42" s="59"/>
      <c r="U42" s="61"/>
      <c r="V42" s="41" t="str">
        <f>IF(COUNT(T42),RANK(T42,T$12:T$18),"")</f>
        <v/>
      </c>
    </row>
    <row r="43" spans="2:22" ht="15" customHeight="1">
      <c r="B43" s="46" t="s">
        <v>34</v>
      </c>
      <c r="C43" s="48" t="str">
        <f>IF(I39="","",IF(I39="○","●",IF(I39="●","○",I39)))</f>
        <v>●</v>
      </c>
      <c r="D43" s="49"/>
      <c r="E43" s="50"/>
      <c r="F43" s="48" t="str">
        <f>IF(I41="","",IF(I41="○","●",IF(I41="●","○",I41)))</f>
        <v>△</v>
      </c>
      <c r="G43" s="49"/>
      <c r="H43" s="50"/>
      <c r="I43" s="48"/>
      <c r="J43" s="49"/>
      <c r="K43" s="50"/>
      <c r="L43" s="48"/>
      <c r="M43" s="49"/>
      <c r="N43" s="50"/>
      <c r="O43" s="42">
        <f>COUNTIF(C43:N43,"○")</f>
        <v>0</v>
      </c>
      <c r="P43" s="44">
        <f>COUNTIF(C43:N43,"●")</f>
        <v>1</v>
      </c>
      <c r="Q43" s="38">
        <f>COUNTIF(C43:N43,"△")</f>
        <v>1</v>
      </c>
      <c r="R43" s="40">
        <f>(O43*3)+(Q43*1)</f>
        <v>1</v>
      </c>
      <c r="S43" s="42">
        <f t="shared" ref="S43" si="24">SUM(C44,F44,I44,L44)</f>
        <v>5</v>
      </c>
      <c r="T43" s="50">
        <f t="shared" ref="T43" si="25">SUM(E44,H44,K44,N44)</f>
        <v>8</v>
      </c>
      <c r="U43" s="60">
        <f t="shared" ref="U43" si="26">S43-T43</f>
        <v>-3</v>
      </c>
      <c r="V43" s="40">
        <f>IF(COUNT(R43),RANK(R43,R$39:R$44),"")</f>
        <v>2</v>
      </c>
    </row>
    <row r="44" spans="2:22" ht="15" customHeight="1" thickBot="1">
      <c r="B44" s="51"/>
      <c r="C44" s="18">
        <f>IF(K40="","",K40)</f>
        <v>2</v>
      </c>
      <c r="D44" s="18" t="str">
        <f>IF(J40="","",J40)</f>
        <v>－</v>
      </c>
      <c r="E44" s="30">
        <f>IF(I40="","",I40)</f>
        <v>5</v>
      </c>
      <c r="F44" s="17">
        <f>IF(K42="","",K42)</f>
        <v>3</v>
      </c>
      <c r="G44" s="18" t="str">
        <f>IF(J42="","",J42)</f>
        <v>－</v>
      </c>
      <c r="H44" s="30">
        <f>IF(I42="","",I42)</f>
        <v>3</v>
      </c>
      <c r="I44" s="18"/>
      <c r="J44" s="18"/>
      <c r="K44" s="18"/>
      <c r="L44" s="32"/>
      <c r="M44" s="18"/>
      <c r="N44" s="33"/>
      <c r="O44" s="62"/>
      <c r="P44" s="66"/>
      <c r="Q44" s="67"/>
      <c r="R44" s="65"/>
      <c r="S44" s="62"/>
      <c r="T44" s="63"/>
      <c r="U44" s="64"/>
      <c r="V44" s="65" t="str">
        <f>IF(COUNT(T44),RANK(T44,T$12:T$18),"")</f>
        <v/>
      </c>
    </row>
    <row r="45" spans="2:22" ht="15.75" customHeight="1"/>
  </sheetData>
  <mergeCells count="186">
    <mergeCell ref="B2:V2"/>
    <mergeCell ref="U41:U42"/>
    <mergeCell ref="V41:V42"/>
    <mergeCell ref="B43:B44"/>
    <mergeCell ref="C43:E43"/>
    <mergeCell ref="F43:H43"/>
    <mergeCell ref="I43:K43"/>
    <mergeCell ref="L43:N43"/>
    <mergeCell ref="O43:O44"/>
    <mergeCell ref="P43:P44"/>
    <mergeCell ref="Q43:Q44"/>
    <mergeCell ref="R43:R44"/>
    <mergeCell ref="S43:S44"/>
    <mergeCell ref="T43:T44"/>
    <mergeCell ref="U43:U44"/>
    <mergeCell ref="V43:V44"/>
    <mergeCell ref="R41:R42"/>
    <mergeCell ref="S41:S42"/>
    <mergeCell ref="T41:T42"/>
    <mergeCell ref="O41:O42"/>
    <mergeCell ref="P41:P42"/>
    <mergeCell ref="Q41:Q42"/>
    <mergeCell ref="B39:B40"/>
    <mergeCell ref="C39:E39"/>
    <mergeCell ref="F39:H39"/>
    <mergeCell ref="B41:B42"/>
    <mergeCell ref="C41:E41"/>
    <mergeCell ref="F41:H41"/>
    <mergeCell ref="I41:K41"/>
    <mergeCell ref="L41:N41"/>
    <mergeCell ref="C38:E38"/>
    <mergeCell ref="F38:H38"/>
    <mergeCell ref="I38:K38"/>
    <mergeCell ref="L38:N38"/>
    <mergeCell ref="S39:S40"/>
    <mergeCell ref="T39:T40"/>
    <mergeCell ref="U39:U40"/>
    <mergeCell ref="V39:V40"/>
    <mergeCell ref="O39:O40"/>
    <mergeCell ref="P39:P40"/>
    <mergeCell ref="Q39:Q40"/>
    <mergeCell ref="R39:R40"/>
    <mergeCell ref="I39:K39"/>
    <mergeCell ref="L39:N39"/>
    <mergeCell ref="R35:R36"/>
    <mergeCell ref="B35:B36"/>
    <mergeCell ref="C35:E35"/>
    <mergeCell ref="F35:H35"/>
    <mergeCell ref="I35:K35"/>
    <mergeCell ref="L35:N35"/>
    <mergeCell ref="B33:B34"/>
    <mergeCell ref="C33:E33"/>
    <mergeCell ref="F33:H33"/>
    <mergeCell ref="I33:K33"/>
    <mergeCell ref="L33:N33"/>
    <mergeCell ref="O33:O34"/>
    <mergeCell ref="P33:P34"/>
    <mergeCell ref="Q33:Q34"/>
    <mergeCell ref="S35:S36"/>
    <mergeCell ref="T35:T36"/>
    <mergeCell ref="U35:U36"/>
    <mergeCell ref="V35:V36"/>
    <mergeCell ref="R31:R32"/>
    <mergeCell ref="S31:S32"/>
    <mergeCell ref="T31:T32"/>
    <mergeCell ref="O29:O30"/>
    <mergeCell ref="P29:P30"/>
    <mergeCell ref="Q29:Q30"/>
    <mergeCell ref="R29:R30"/>
    <mergeCell ref="O31:O32"/>
    <mergeCell ref="P31:P32"/>
    <mergeCell ref="Q31:Q32"/>
    <mergeCell ref="U31:U32"/>
    <mergeCell ref="V31:V32"/>
    <mergeCell ref="R33:R34"/>
    <mergeCell ref="S33:S34"/>
    <mergeCell ref="T33:T34"/>
    <mergeCell ref="U33:U34"/>
    <mergeCell ref="V33:V34"/>
    <mergeCell ref="O35:O36"/>
    <mergeCell ref="P35:P36"/>
    <mergeCell ref="Q35:Q36"/>
    <mergeCell ref="B29:B30"/>
    <mergeCell ref="C29:E29"/>
    <mergeCell ref="F29:H29"/>
    <mergeCell ref="B31:B32"/>
    <mergeCell ref="C31:E31"/>
    <mergeCell ref="F31:H31"/>
    <mergeCell ref="I31:K31"/>
    <mergeCell ref="L31:N31"/>
    <mergeCell ref="I29:K29"/>
    <mergeCell ref="L29:N29"/>
    <mergeCell ref="C28:E28"/>
    <mergeCell ref="F28:H28"/>
    <mergeCell ref="I28:K28"/>
    <mergeCell ref="L28:N28"/>
    <mergeCell ref="S29:S30"/>
    <mergeCell ref="T29:T30"/>
    <mergeCell ref="U29:U30"/>
    <mergeCell ref="V29:V30"/>
    <mergeCell ref="U23:U24"/>
    <mergeCell ref="V23:V24"/>
    <mergeCell ref="S25:S26"/>
    <mergeCell ref="T25:T26"/>
    <mergeCell ref="U25:U26"/>
    <mergeCell ref="V25:V26"/>
    <mergeCell ref="B25:B26"/>
    <mergeCell ref="C25:E25"/>
    <mergeCell ref="F25:H25"/>
    <mergeCell ref="I25:K25"/>
    <mergeCell ref="L25:N25"/>
    <mergeCell ref="O25:O26"/>
    <mergeCell ref="P25:P26"/>
    <mergeCell ref="Q25:Q26"/>
    <mergeCell ref="R25:R26"/>
    <mergeCell ref="S21:S22"/>
    <mergeCell ref="T21:T22"/>
    <mergeCell ref="U21:U22"/>
    <mergeCell ref="V21:V22"/>
    <mergeCell ref="B23:B24"/>
    <mergeCell ref="C23:E23"/>
    <mergeCell ref="F23:H23"/>
    <mergeCell ref="I23:K23"/>
    <mergeCell ref="L23:N23"/>
    <mergeCell ref="O23:O24"/>
    <mergeCell ref="P23:P24"/>
    <mergeCell ref="Q23:Q24"/>
    <mergeCell ref="R23:R24"/>
    <mergeCell ref="S23:S24"/>
    <mergeCell ref="T23:T24"/>
    <mergeCell ref="O21:O22"/>
    <mergeCell ref="P21:P22"/>
    <mergeCell ref="Q21:Q22"/>
    <mergeCell ref="R21:R22"/>
    <mergeCell ref="B21:B22"/>
    <mergeCell ref="C21:E21"/>
    <mergeCell ref="F21:H21"/>
    <mergeCell ref="I21:K21"/>
    <mergeCell ref="L21:N21"/>
    <mergeCell ref="C20:E20"/>
    <mergeCell ref="F20:H20"/>
    <mergeCell ref="I20:K20"/>
    <mergeCell ref="L20:N20"/>
    <mergeCell ref="V13:V14"/>
    <mergeCell ref="V15:V16"/>
    <mergeCell ref="V17:V18"/>
    <mergeCell ref="S15:S16"/>
    <mergeCell ref="Q13:Q14"/>
    <mergeCell ref="R13:R14"/>
    <mergeCell ref="S17:S18"/>
    <mergeCell ref="S13:S14"/>
    <mergeCell ref="T13:T14"/>
    <mergeCell ref="U13:U14"/>
    <mergeCell ref="T17:T18"/>
    <mergeCell ref="U17:U18"/>
    <mergeCell ref="U15:U16"/>
    <mergeCell ref="T15:T16"/>
    <mergeCell ref="Q17:Q18"/>
    <mergeCell ref="R17:R18"/>
    <mergeCell ref="P13:P14"/>
    <mergeCell ref="O15:O16"/>
    <mergeCell ref="P15:P16"/>
    <mergeCell ref="O17:O18"/>
    <mergeCell ref="F12:H12"/>
    <mergeCell ref="F13:H13"/>
    <mergeCell ref="I12:K12"/>
    <mergeCell ref="L15:N15"/>
    <mergeCell ref="I13:K13"/>
    <mergeCell ref="I15:K15"/>
    <mergeCell ref="C13:E13"/>
    <mergeCell ref="L13:N13"/>
    <mergeCell ref="C17:E17"/>
    <mergeCell ref="F17:H17"/>
    <mergeCell ref="L12:N12"/>
    <mergeCell ref="C12:E12"/>
    <mergeCell ref="Q15:Q16"/>
    <mergeCell ref="R15:R16"/>
    <mergeCell ref="O13:O14"/>
    <mergeCell ref="P17:P18"/>
    <mergeCell ref="B13:B14"/>
    <mergeCell ref="L17:N17"/>
    <mergeCell ref="I17:K17"/>
    <mergeCell ref="B15:B16"/>
    <mergeCell ref="B17:B18"/>
    <mergeCell ref="C15:E15"/>
    <mergeCell ref="F15:H15"/>
  </mergeCells>
  <phoneticPr fontId="1"/>
  <printOptions horizontalCentered="1"/>
  <pageMargins left="0.39370078740157483" right="0.39370078740157483" top="0.78740157480314965" bottom="0.78740157480314965" header="0" footer="0"/>
  <pageSetup paperSize="9" scale="87" orientation="portrait" horizontalDpi="240" verticalDpi="24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9" sqref="L19"/>
    </sheetView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星取表</vt:lpstr>
      <vt:lpstr>Sheet2</vt:lpstr>
      <vt:lpstr>星取表!Print_Area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tezukas</dc:creator>
  <cp:lastModifiedBy>R0216225</cp:lastModifiedBy>
  <cp:lastPrinted>2017-11-11T07:19:21Z</cp:lastPrinted>
  <dcterms:created xsi:type="dcterms:W3CDTF">1997-01-08T22:48:59Z</dcterms:created>
  <dcterms:modified xsi:type="dcterms:W3CDTF">2017-11-12T23:48:37Z</dcterms:modified>
</cp:coreProperties>
</file>