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31" yWindow="540" windowWidth="15480" windowHeight="11610" tabRatio="503" activeTab="3"/>
  </bookViews>
  <sheets>
    <sheet name="全日本予選リーグ" sheetId="1" r:id="rId1"/>
    <sheet name="全日本スケジュール" sheetId="2" r:id="rId2"/>
    <sheet name="決勝トーナメント" sheetId="3" r:id="rId3"/>
    <sheet name="全日本決勝リーグ " sheetId="4" r:id="rId4"/>
  </sheets>
  <definedNames>
    <definedName name="_xlnm.Print_Area" localSheetId="2">'決勝トーナメント'!$B$2:$R$51</definedName>
    <definedName name="_xlnm.Print_Area" localSheetId="3">'全日本決勝リーグ '!$B$4:$X$9</definedName>
    <definedName name="_xlnm.Print_Area" localSheetId="0">'全日本予選リーグ'!$B$3:$X$49</definedName>
    <definedName name="_xlnm.Print_Titles" localSheetId="1">'全日本スケジュール'!$2:$4</definedName>
    <definedName name="_xlnm.Print_Titles" localSheetId="3">'全日本決勝リーグ '!$1:$3</definedName>
    <definedName name="_xlnm.Print_Titles" localSheetId="0">'全日本予選リーグ'!$1:$2</definedName>
  </definedNames>
  <calcPr fullCalcOnLoad="1"/>
</workbook>
</file>

<file path=xl/sharedStrings.xml><?xml version="1.0" encoding="utf-8"?>
<sst xmlns="http://schemas.openxmlformats.org/spreadsheetml/2006/main" count="778" uniqueCount="338">
  <si>
    <t>勝</t>
  </si>
  <si>
    <t>分</t>
  </si>
  <si>
    <t>負</t>
  </si>
  <si>
    <t>勝点</t>
  </si>
  <si>
    <t>得点</t>
  </si>
  <si>
    <t>失点</t>
  </si>
  <si>
    <t>得失差</t>
  </si>
  <si>
    <t>順位</t>
  </si>
  <si>
    <t>Ｃ</t>
  </si>
  <si>
    <t>Ｃ</t>
  </si>
  <si>
    <t>Ｄ</t>
  </si>
  <si>
    <t>Ｄ</t>
  </si>
  <si>
    <t>Ｄ</t>
  </si>
  <si>
    <t>Ｅ</t>
  </si>
  <si>
    <t>Ｅ</t>
  </si>
  <si>
    <t>Ｅ</t>
  </si>
  <si>
    <t>Ｆ</t>
  </si>
  <si>
    <t>Ｆ</t>
  </si>
  <si>
    <t>Ｇ</t>
  </si>
  <si>
    <t>Ｇ</t>
  </si>
  <si>
    <t>Ｈ</t>
  </si>
  <si>
    <t>Ｈ</t>
  </si>
  <si>
    <t>Ｂ</t>
  </si>
  <si>
    <t>Ｂ</t>
  </si>
  <si>
    <t>Ｃ</t>
  </si>
  <si>
    <t>Ｄ</t>
  </si>
  <si>
    <t>Ａ</t>
  </si>
  <si>
    <t>Ａ</t>
  </si>
  <si>
    <t>Ｆ</t>
  </si>
  <si>
    <t>Ｇ</t>
  </si>
  <si>
    <t>Ｃ組２位</t>
  </si>
  <si>
    <t>Ｅ</t>
  </si>
  <si>
    <t>Ａ組１位</t>
  </si>
  <si>
    <t>Ａ組２位</t>
  </si>
  <si>
    <t>全日本大会７ﾌﾞﾛｯｸ予選決勝トーナメント</t>
  </si>
  <si>
    <t>ｖｓ</t>
  </si>
  <si>
    <t>Ａ組</t>
  </si>
  <si>
    <t>Ｂ組</t>
  </si>
  <si>
    <t>Ｃ組</t>
  </si>
  <si>
    <t>Ｄ組</t>
  </si>
  <si>
    <t>Ｅ組</t>
  </si>
  <si>
    <t>Ｆ組</t>
  </si>
  <si>
    <t>Ｇ組</t>
  </si>
  <si>
    <t>Ｈ組</t>
  </si>
  <si>
    <t>Ａ</t>
  </si>
  <si>
    <t>Ｂ</t>
  </si>
  <si>
    <t>Ｃ</t>
  </si>
  <si>
    <t>渋谷西原ＳＣ：Ａコート</t>
  </si>
  <si>
    <t>渋谷西原ＳＣ：Ｂコート</t>
  </si>
  <si>
    <t>新宿戸山公園Ｇ：Ａコート</t>
  </si>
  <si>
    <t>新宿戸山公園Ｇ：Ｂコート</t>
  </si>
  <si>
    <t>審判</t>
  </si>
  <si>
    <t>Ａ</t>
  </si>
  <si>
    <t>Ｈ</t>
  </si>
  <si>
    <t>I組</t>
  </si>
  <si>
    <t>I</t>
  </si>
  <si>
    <t>J組</t>
  </si>
  <si>
    <t>J</t>
  </si>
  <si>
    <t>K</t>
  </si>
  <si>
    <t>K組</t>
  </si>
  <si>
    <t>L</t>
  </si>
  <si>
    <t>L組</t>
  </si>
  <si>
    <t>G組２位</t>
  </si>
  <si>
    <t>I組２位</t>
  </si>
  <si>
    <t>H組２位</t>
  </si>
  <si>
    <t>B組１位</t>
  </si>
  <si>
    <t>C組１位</t>
  </si>
  <si>
    <t>D組１位</t>
  </si>
  <si>
    <t>E組１位</t>
  </si>
  <si>
    <t>J組２位</t>
  </si>
  <si>
    <t>K組２位</t>
  </si>
  <si>
    <t>L組２位</t>
  </si>
  <si>
    <t>F組１位</t>
  </si>
  <si>
    <t>G組１位</t>
  </si>
  <si>
    <t>Ｂ組２位</t>
  </si>
  <si>
    <t>H組１位</t>
  </si>
  <si>
    <t>I組１位</t>
  </si>
  <si>
    <t>J組１位</t>
  </si>
  <si>
    <t>K組１位</t>
  </si>
  <si>
    <t>D組２位</t>
  </si>
  <si>
    <t>E組２位</t>
  </si>
  <si>
    <t>F組２位</t>
  </si>
  <si>
    <t>L組１位</t>
  </si>
  <si>
    <t>渋谷東部ＪＦＣ</t>
  </si>
  <si>
    <t>中目黒公園Ｇ</t>
  </si>
  <si>
    <t>S K F C</t>
  </si>
  <si>
    <t>ｖｓ</t>
  </si>
  <si>
    <t>第38回　全日本少年サッカー大会・東京都大会　第７ブロック大会2014</t>
  </si>
  <si>
    <t>44チーム参加：各組上位２チーム決勝トーナメントへ</t>
  </si>
  <si>
    <t>新宿内藤</t>
  </si>
  <si>
    <t>ＳＤＳＣ</t>
  </si>
  <si>
    <t>ＯＣＨＩＳＡＮ</t>
  </si>
  <si>
    <t>暁星アストラ・ジュニア</t>
  </si>
  <si>
    <t>落一小ドリームス</t>
  </si>
  <si>
    <t>ラスカル千駄木</t>
  </si>
  <si>
    <t>本町スポーツ少年団</t>
  </si>
  <si>
    <t>FCﾄﾘﾌﾟﾚｯﾀ渋谷Ｊｒ</t>
  </si>
  <si>
    <t>B O N O S　　Ａ</t>
  </si>
  <si>
    <t>東根ＪＳＣ</t>
  </si>
  <si>
    <t>金富ＳＣ</t>
  </si>
  <si>
    <t>猿楽ＦＣ</t>
  </si>
  <si>
    <t>ヴィトーリア目黒ＦＣ</t>
  </si>
  <si>
    <t>ATLETICO SHINJUKU</t>
  </si>
  <si>
    <t>ドランチＦＣ</t>
  </si>
  <si>
    <t>ＳＣシクス</t>
  </si>
  <si>
    <t>トラストユナイテッドＦＣ</t>
  </si>
  <si>
    <t>ＦＣ目黒原町</t>
  </si>
  <si>
    <t>鷹の子ＳＣ</t>
  </si>
  <si>
    <t>菅刈ＳＣ</t>
  </si>
  <si>
    <t>大岡山ＦＣ</t>
  </si>
  <si>
    <t>ＦＣ千代田</t>
  </si>
  <si>
    <t>油面ＳＣ</t>
  </si>
  <si>
    <t>ＦＣグラスルーツ</t>
  </si>
  <si>
    <t>ＦＣ落合</t>
  </si>
  <si>
    <t>千駄谷ＳＣ</t>
  </si>
  <si>
    <t>ＦＣ上目黒</t>
  </si>
  <si>
    <t>新宿ＦＣ</t>
  </si>
  <si>
    <t>五本木ＦＣ</t>
  </si>
  <si>
    <t>碑文谷ＦＣ</t>
  </si>
  <si>
    <t>不動ＳＣ</t>
  </si>
  <si>
    <t>ＦＣとんぼ</t>
  </si>
  <si>
    <t>戸山ＳＣ</t>
  </si>
  <si>
    <t>月光原ＳＣ</t>
  </si>
  <si>
    <t>ＦＣ　　ＷＡＳＥＤＡ</t>
  </si>
  <si>
    <t>渋谷セントラルＳＣ</t>
  </si>
  <si>
    <t>自由が丘ＳＣ</t>
  </si>
  <si>
    <t>淀橋ＦＣ</t>
  </si>
  <si>
    <t>落四ＳＣ</t>
  </si>
  <si>
    <t>烏森ＳＣ</t>
  </si>
  <si>
    <t>７ブロックより上位３チーム東京都大会へ出場（ブロック大会：４月１2日～４月29日）</t>
  </si>
  <si>
    <t>東京都中央大会：６月１日～</t>
  </si>
  <si>
    <t>文京区六義園Ｇ</t>
  </si>
  <si>
    <t>H1</t>
  </si>
  <si>
    <t>H2</t>
  </si>
  <si>
    <t>D1</t>
  </si>
  <si>
    <t>H3</t>
  </si>
  <si>
    <t>H4</t>
  </si>
  <si>
    <t>D2</t>
  </si>
  <si>
    <t xml:space="preserve"> </t>
  </si>
  <si>
    <t>B1</t>
  </si>
  <si>
    <t>C1</t>
  </si>
  <si>
    <t>B3</t>
  </si>
  <si>
    <t>C3</t>
  </si>
  <si>
    <t>I1</t>
  </si>
  <si>
    <t>J1</t>
  </si>
  <si>
    <t>I3</t>
  </si>
  <si>
    <t>J3</t>
  </si>
  <si>
    <t>B2</t>
  </si>
  <si>
    <t>C2</t>
  </si>
  <si>
    <t>B4</t>
  </si>
  <si>
    <t>C4</t>
  </si>
  <si>
    <t>I2</t>
  </si>
  <si>
    <t>J2</t>
  </si>
  <si>
    <t>I4</t>
  </si>
  <si>
    <t>J4</t>
  </si>
  <si>
    <t>D3</t>
  </si>
  <si>
    <t>D4</t>
  </si>
  <si>
    <t>L1</t>
  </si>
  <si>
    <t>D5</t>
  </si>
  <si>
    <t>D6</t>
  </si>
  <si>
    <t>L2</t>
  </si>
  <si>
    <t>H5</t>
  </si>
  <si>
    <t>L3</t>
  </si>
  <si>
    <t>H6</t>
  </si>
  <si>
    <t>F1</t>
  </si>
  <si>
    <t>E1</t>
  </si>
  <si>
    <t>F2</t>
  </si>
  <si>
    <t>E3</t>
  </si>
  <si>
    <t>F3</t>
  </si>
  <si>
    <t>G1</t>
  </si>
  <si>
    <t>E2</t>
  </si>
  <si>
    <t>G2</t>
  </si>
  <si>
    <t>E4</t>
  </si>
  <si>
    <t>G3</t>
  </si>
  <si>
    <t>A1</t>
  </si>
  <si>
    <t>A2</t>
  </si>
  <si>
    <t>A3</t>
  </si>
  <si>
    <t>K2</t>
  </si>
  <si>
    <t>I6</t>
  </si>
  <si>
    <t>B5</t>
  </si>
  <si>
    <t>B6</t>
  </si>
  <si>
    <t>C5</t>
  </si>
  <si>
    <t>E5</t>
  </si>
  <si>
    <t>J5</t>
  </si>
  <si>
    <t>C6</t>
  </si>
  <si>
    <t>E6</t>
  </si>
  <si>
    <t>J6</t>
  </si>
  <si>
    <t>①</t>
  </si>
  <si>
    <t>③</t>
  </si>
  <si>
    <t>⑥</t>
  </si>
  <si>
    <t>②</t>
  </si>
  <si>
    <t>⑤</t>
  </si>
  <si>
    <t>⑧</t>
  </si>
  <si>
    <t>K5</t>
  </si>
  <si>
    <t>K6</t>
  </si>
  <si>
    <t>　</t>
  </si>
  <si>
    <t>④</t>
  </si>
  <si>
    <t>⑦</t>
  </si>
  <si>
    <t>⑨</t>
  </si>
  <si>
    <t>⑩</t>
  </si>
  <si>
    <t>⑪</t>
  </si>
  <si>
    <t>⑫</t>
  </si>
  <si>
    <t>⑬</t>
  </si>
  <si>
    <t>⑭</t>
  </si>
  <si>
    <t>⑮</t>
  </si>
  <si>
    <t>⑯</t>
  </si>
  <si>
    <t>目黒区砧Ｇ：Cコート</t>
  </si>
  <si>
    <t>⑰</t>
  </si>
  <si>
    <t>⑱</t>
  </si>
  <si>
    <t>⑲</t>
  </si>
  <si>
    <t>⑳</t>
  </si>
  <si>
    <t>R1</t>
  </si>
  <si>
    <t>R2</t>
  </si>
  <si>
    <t>R3</t>
  </si>
  <si>
    <t>R4</t>
  </si>
  <si>
    <t>R5</t>
  </si>
  <si>
    <t>R6</t>
  </si>
  <si>
    <t>ＢＯＮＯＳ　　Ｂ</t>
  </si>
  <si>
    <t>ＦＣグラスルーツ</t>
  </si>
  <si>
    <t>ＦＣ落合</t>
  </si>
  <si>
    <t>ソレイユＦＣ</t>
  </si>
  <si>
    <t>暁星アストラ・ジュニア</t>
  </si>
  <si>
    <t>落一小ドリームス</t>
  </si>
  <si>
    <t>碑文谷ＦＣ</t>
  </si>
  <si>
    <t>ラスカル千駄木</t>
  </si>
  <si>
    <t>H2</t>
  </si>
  <si>
    <t>H1</t>
  </si>
  <si>
    <t>H3</t>
  </si>
  <si>
    <t>D1</t>
  </si>
  <si>
    <t>D2</t>
  </si>
  <si>
    <t>H4</t>
  </si>
  <si>
    <t>淀橋ＦＣ</t>
  </si>
  <si>
    <t>自由が丘ＳＣ</t>
  </si>
  <si>
    <t>月光原ＳＣ</t>
  </si>
  <si>
    <t>戸山ＳＣ</t>
  </si>
  <si>
    <t>渋谷セントラルＳＣ</t>
  </si>
  <si>
    <t>ＦＣとんぼ</t>
  </si>
  <si>
    <t>油面ＳＣ</t>
  </si>
  <si>
    <t>ＦＣ千代田</t>
  </si>
  <si>
    <t>鷹の子ＳＣ</t>
  </si>
  <si>
    <t>ＦＣ目黒原町</t>
  </si>
  <si>
    <t>大岡山ＦＣ</t>
  </si>
  <si>
    <t>トラストユナイテッドＦＣ</t>
  </si>
  <si>
    <t>ＦＣ　　ＷＡＳＥＤＡ</t>
  </si>
  <si>
    <t>不動ＳＣ</t>
  </si>
  <si>
    <t>菅刈ＳＣ</t>
  </si>
  <si>
    <t>ＳＣシクス</t>
  </si>
  <si>
    <t>東根ＪＳＣ</t>
  </si>
  <si>
    <t>金富ＳＣ</t>
  </si>
  <si>
    <t>新宿ＦＣ</t>
  </si>
  <si>
    <t>FCﾄﾘﾌﾟﾚｯﾀ渋谷Ｊｒ</t>
  </si>
  <si>
    <t>千駄谷ＳＣ</t>
  </si>
  <si>
    <t>新宿内藤</t>
  </si>
  <si>
    <t>ＳＤＳＣ</t>
  </si>
  <si>
    <t>ＯＣＨＩＳＡＮ</t>
  </si>
  <si>
    <t>五本木ＦＣ</t>
  </si>
  <si>
    <t>本町スポーツ少年団</t>
  </si>
  <si>
    <t>ＦＣ上目黒</t>
  </si>
  <si>
    <t>B O N O S　　Ａ</t>
  </si>
  <si>
    <t>烏森ＳＣ</t>
  </si>
  <si>
    <t>ドランチＦＣ</t>
  </si>
  <si>
    <t>ATLETICO SHINJUKU</t>
  </si>
  <si>
    <t>ヴィトーリア目黒ＦＣ</t>
  </si>
  <si>
    <t>猿楽ＦＣ</t>
  </si>
  <si>
    <t>落四ＳＣ</t>
  </si>
  <si>
    <t>本⑱</t>
  </si>
  <si>
    <t>本⑰</t>
  </si>
  <si>
    <t>本⑳</t>
  </si>
  <si>
    <t>本⑲</t>
  </si>
  <si>
    <t>本部</t>
  </si>
  <si>
    <t>44チーム参加：上位３チーム東京都大会へ出場＝中央大会：６月１・７・８日</t>
  </si>
  <si>
    <t>開場　８：0０　　設営　８：００～</t>
  </si>
  <si>
    <t>開場　９：００　　設営　９：００～</t>
  </si>
  <si>
    <t>開場　1１：０0　　設営　11：００～</t>
  </si>
  <si>
    <t>K4</t>
  </si>
  <si>
    <t>B2</t>
  </si>
  <si>
    <t>I5</t>
  </si>
  <si>
    <t>K4</t>
  </si>
  <si>
    <t>I3</t>
  </si>
  <si>
    <t>K1</t>
  </si>
  <si>
    <t>K3</t>
  </si>
  <si>
    <t>予備会場</t>
  </si>
  <si>
    <t>I5</t>
  </si>
  <si>
    <t>A1</t>
  </si>
  <si>
    <t>I6</t>
  </si>
  <si>
    <t>A3</t>
  </si>
  <si>
    <t>A2本</t>
  </si>
  <si>
    <t>開場　８：３０　　設営　８：0０～</t>
  </si>
  <si>
    <t>ソレイユＦＣ</t>
  </si>
  <si>
    <t>暁星アストラ・ジュニア</t>
  </si>
  <si>
    <t>ラスカル千駄木</t>
  </si>
  <si>
    <t>渋谷東部ＪＦＣ</t>
  </si>
  <si>
    <t>渋谷東部ＪＦＣ</t>
  </si>
  <si>
    <t>新宿ＦＣ</t>
  </si>
  <si>
    <t>FCﾄﾘﾌﾟﾚｯﾀ渋谷Ｊｒ</t>
  </si>
  <si>
    <t>千駄谷ＳＣ</t>
  </si>
  <si>
    <t>ＢＯＮＯＳ　Ｂ</t>
  </si>
  <si>
    <t>ソレイユＦＣ</t>
  </si>
  <si>
    <t>ソレイユＦＣ</t>
  </si>
  <si>
    <t>S K F C</t>
  </si>
  <si>
    <t>S K F C</t>
  </si>
  <si>
    <t>東根ＪＳＣ</t>
  </si>
  <si>
    <t>※</t>
  </si>
  <si>
    <t>←　※ドランチ＋本部</t>
  </si>
  <si>
    <t>開場　８：００　　設営　８：００～</t>
  </si>
  <si>
    <t>ＢＯＮＯＳ　Ｂ</t>
  </si>
  <si>
    <t>⑥</t>
  </si>
  <si>
    <t>③</t>
  </si>
  <si>
    <t>①</t>
  </si>
  <si>
    <t>⑧</t>
  </si>
  <si>
    <t>②</t>
  </si>
  <si>
    <t>⑤</t>
  </si>
  <si>
    <t>開場　１５：００　　設営　１５：００</t>
  </si>
  <si>
    <t>なし</t>
  </si>
  <si>
    <t>棄権</t>
  </si>
  <si>
    <t>PK</t>
  </si>
  <si>
    <t>P  2</t>
  </si>
  <si>
    <t>K  3</t>
  </si>
  <si>
    <t>開場　９：００　　設営　８：３０～</t>
  </si>
  <si>
    <t>開場　８：５０　　設営　８：３０～</t>
  </si>
  <si>
    <t>PK</t>
  </si>
  <si>
    <t>P 6</t>
  </si>
  <si>
    <t>K 5</t>
  </si>
  <si>
    <t>PK</t>
  </si>
  <si>
    <t>B O N O S　　Ａ</t>
  </si>
  <si>
    <t>ヴィトーリア目黒ＦＣ</t>
  </si>
  <si>
    <t>ＢＯＮＯＳ　Ｂ</t>
  </si>
  <si>
    <t>P3</t>
  </si>
  <si>
    <t>K4</t>
  </si>
  <si>
    <t>A</t>
  </si>
  <si>
    <t>H</t>
  </si>
  <si>
    <t>D</t>
  </si>
  <si>
    <t>全日本大会７ﾌﾞﾛｯｸ予選決勝リーグ</t>
  </si>
  <si>
    <t>優勝</t>
  </si>
  <si>
    <t>準優勝</t>
  </si>
  <si>
    <t>第３位</t>
  </si>
  <si>
    <t>敢闘賞</t>
  </si>
  <si>
    <t xml:space="preserve">ベスト４チーム
決勝リーグ戦
別表
（次シート）
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</si>
</sst>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d;@"/>
    <numFmt numFmtId="178" formatCode="m\.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0_ ;[Red]\-0\ "/>
    <numFmt numFmtId="185" formatCode="\+0_ ;[Red]\-0\ "/>
    <numFmt numFmtId="186" formatCode="m&quot;月&quot;d&quot;日現在&quot;;@"/>
    <numFmt numFmtId="187" formatCode="General&quot;分ハーフ&quot;"/>
    <numFmt numFmtId="188" formatCode="&quot;&lt;&quot;General&quot;&gt;&quot;"/>
    <numFmt numFmtId="189" formatCode="&quot;&lt;&quot;General&quot;&gt;試合&quot;"/>
    <numFmt numFmtId="190" formatCode="yy&quot;年&quot;m&quot;月&quot;d&quot;日現在&quot;;@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2"/>
      <name val="HGS創英角ｺﾞｼｯｸUB"/>
      <family val="3"/>
    </font>
    <font>
      <u val="single"/>
      <sz val="9.35"/>
      <color indexed="12"/>
      <name val="ＭＳ Ｐゴシック"/>
      <family val="3"/>
    </font>
    <font>
      <sz val="11"/>
      <name val="HGS創英角ｺﾞｼｯｸUB"/>
      <family val="3"/>
    </font>
    <font>
      <u val="single"/>
      <sz val="9.35"/>
      <color indexed="36"/>
      <name val="ＭＳ Ｐゴシック"/>
      <family val="3"/>
    </font>
    <font>
      <sz val="16"/>
      <name val="HGS創英角ｺﾞｼｯｸUB"/>
      <family val="3"/>
    </font>
    <font>
      <sz val="20"/>
      <name val="HGS創英角ｺﾞｼｯｸUB"/>
      <family val="3"/>
    </font>
    <font>
      <sz val="14"/>
      <name val="HGS創英角ｺﾞｼｯｸUB"/>
      <family val="3"/>
    </font>
    <font>
      <sz val="11"/>
      <color indexed="58"/>
      <name val="ＭＳ Ｐゴシック"/>
      <family val="3"/>
    </font>
    <font>
      <sz val="12"/>
      <name val="HG創英角ｺﾞｼｯｸUB"/>
      <family val="3"/>
    </font>
    <font>
      <sz val="11"/>
      <name val="HGP創英角ｺﾞｼｯｸUB"/>
      <family val="3"/>
    </font>
    <font>
      <sz val="14"/>
      <color indexed="12"/>
      <name val="HGS創英角ｺﾞｼｯｸUB"/>
      <family val="3"/>
    </font>
    <font>
      <sz val="18"/>
      <name val="HGS創英角ｺﾞｼｯｸUB"/>
      <family val="3"/>
    </font>
    <font>
      <sz val="16"/>
      <color indexed="10"/>
      <name val="HGS創英角ｺﾞｼｯｸUB"/>
      <family val="3"/>
    </font>
    <font>
      <sz val="14"/>
      <color indexed="10"/>
      <name val="HG創英角ｺﾞｼｯｸUB"/>
      <family val="3"/>
    </font>
    <font>
      <sz val="14"/>
      <color indexed="12"/>
      <name val="HG創英角ｺﾞｼｯｸUB"/>
      <family val="3"/>
    </font>
    <font>
      <sz val="12"/>
      <name val="HGP創英角ｺﾞｼｯｸUB"/>
      <family val="3"/>
    </font>
    <font>
      <sz val="14"/>
      <name val="HGP創英角ｺﾞｼｯｸUB"/>
      <family val="3"/>
    </font>
    <font>
      <sz val="10"/>
      <name val="HGP創英角ｺﾞｼｯｸUB"/>
      <family val="3"/>
    </font>
    <font>
      <b/>
      <sz val="12"/>
      <color indexed="10"/>
      <name val="HGP創英角ｺﾞｼｯｸUB"/>
      <family val="3"/>
    </font>
    <font>
      <b/>
      <sz val="10"/>
      <color indexed="10"/>
      <name val="HGP創英角ｺﾞｼｯｸUB"/>
      <family val="3"/>
    </font>
    <font>
      <b/>
      <sz val="12"/>
      <color indexed="53"/>
      <name val="HGP創英角ｺﾞｼｯｸUB"/>
      <family val="3"/>
    </font>
    <font>
      <b/>
      <sz val="10"/>
      <color indexed="53"/>
      <name val="HGP創英角ｺﾞｼｯｸUB"/>
      <family val="3"/>
    </font>
    <font>
      <b/>
      <sz val="11"/>
      <color indexed="48"/>
      <name val="HGP創英角ｺﾞｼｯｸUB"/>
      <family val="3"/>
    </font>
    <font>
      <b/>
      <sz val="10"/>
      <color indexed="48"/>
      <name val="HGP創英角ｺﾞｼｯｸUB"/>
      <family val="3"/>
    </font>
    <font>
      <b/>
      <sz val="11"/>
      <color indexed="12"/>
      <name val="HGP創英角ｺﾞｼｯｸUB"/>
      <family val="3"/>
    </font>
    <font>
      <b/>
      <sz val="10"/>
      <color indexed="12"/>
      <name val="HGP創英角ｺﾞｼｯｸUB"/>
      <family val="3"/>
    </font>
    <font>
      <b/>
      <sz val="11"/>
      <color indexed="17"/>
      <name val="HGP創英角ｺﾞｼｯｸUB"/>
      <family val="3"/>
    </font>
    <font>
      <b/>
      <sz val="10"/>
      <color indexed="17"/>
      <name val="HGP創英角ｺﾞｼｯｸUB"/>
      <family val="3"/>
    </font>
    <font>
      <b/>
      <sz val="11"/>
      <color indexed="11"/>
      <name val="HGP創英角ｺﾞｼｯｸUB"/>
      <family val="3"/>
    </font>
    <font>
      <b/>
      <sz val="10"/>
      <color indexed="11"/>
      <name val="HGP創英角ｺﾞｼｯｸUB"/>
      <family val="3"/>
    </font>
    <font>
      <b/>
      <sz val="11"/>
      <color indexed="20"/>
      <name val="HGP創英角ｺﾞｼｯｸUB"/>
      <family val="3"/>
    </font>
    <font>
      <b/>
      <sz val="10"/>
      <color indexed="20"/>
      <name val="HGP創英角ｺﾞｼｯｸUB"/>
      <family val="3"/>
    </font>
    <font>
      <b/>
      <sz val="11"/>
      <color indexed="61"/>
      <name val="HGP創英角ｺﾞｼｯｸUB"/>
      <family val="3"/>
    </font>
    <font>
      <b/>
      <sz val="10"/>
      <color indexed="61"/>
      <name val="HGP創英角ｺﾞｼｯｸUB"/>
      <family val="3"/>
    </font>
    <font>
      <sz val="14"/>
      <name val="HG創英角ｺﾞｼｯｸUB"/>
      <family val="3"/>
    </font>
    <font>
      <sz val="10"/>
      <color indexed="10"/>
      <name val="ＭＳ Ｐゴシック"/>
      <family val="3"/>
    </font>
    <font>
      <sz val="10"/>
      <color indexed="10"/>
      <name val="HGP創英角ｺﾞｼｯｸUB"/>
      <family val="3"/>
    </font>
    <font>
      <sz val="12"/>
      <name val="ＭＳ Ｐゴシック"/>
      <family val="3"/>
    </font>
    <font>
      <sz val="12"/>
      <color indexed="8"/>
      <name val="HGS創英角ｺﾞｼｯｸUB"/>
      <family val="3"/>
    </font>
    <font>
      <sz val="11"/>
      <color indexed="8"/>
      <name val="HGS創英角ｺﾞｼｯｸUB"/>
      <family val="3"/>
    </font>
    <font>
      <sz val="14"/>
      <color indexed="48"/>
      <name val="HGS創英角ｺﾞｼｯｸUB"/>
      <family val="3"/>
    </font>
    <font>
      <i/>
      <sz val="12"/>
      <name val="HGS創英角ｺﾞｼｯｸUB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dotted"/>
      <right style="medium"/>
      <top style="medium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>
        <color rgb="FFFF0000"/>
      </top>
      <bottom>
        <color indexed="63"/>
      </bottom>
    </border>
    <border>
      <left style="medium"/>
      <right style="medium">
        <color rgb="FFFF0000"/>
      </right>
      <top>
        <color indexed="63"/>
      </top>
      <bottom style="medium">
        <color rgb="FFFF0000"/>
      </bottom>
    </border>
    <border>
      <left style="medium"/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/>
      <top style="medium">
        <color rgb="FFFF0000"/>
      </top>
      <bottom>
        <color indexed="63"/>
      </bottom>
    </border>
    <border>
      <left style="medium">
        <color rgb="FFFF0000"/>
      </left>
      <right style="medium"/>
      <top>
        <color indexed="63"/>
      </top>
      <bottom style="medium">
        <color rgb="FFFF0000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/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/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 diagonalDown="1">
      <left style="medium"/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3"/>
      </right>
      <top>
        <color indexed="63"/>
      </top>
      <bottom>
        <color indexed="63"/>
      </bottom>
    </border>
    <border>
      <left style="double">
        <color indexed="5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 style="double">
        <color indexed="53"/>
      </right>
      <top>
        <color indexed="63"/>
      </top>
      <bottom style="double">
        <color indexed="5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1" applyNumberFormat="0" applyAlignment="0" applyProtection="0"/>
    <xf numFmtId="0" fontId="6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8" fillId="0" borderId="3" applyNumberFormat="0" applyFill="0" applyAlignment="0" applyProtection="0"/>
    <xf numFmtId="0" fontId="69" fillId="28" borderId="0" applyNumberFormat="0" applyBorder="0" applyAlignment="0" applyProtection="0"/>
    <xf numFmtId="0" fontId="70" fillId="29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29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0" borderId="4" applyNumberFormat="0" applyAlignment="0" applyProtection="0"/>
    <xf numFmtId="0" fontId="5" fillId="0" borderId="0" applyNumberFormat="0" applyFill="0" applyBorder="0" applyAlignment="0" applyProtection="0"/>
    <xf numFmtId="0" fontId="79" fillId="31" borderId="0" applyNumberFormat="0" applyBorder="0" applyAlignment="0" applyProtection="0"/>
  </cellStyleXfs>
  <cellXfs count="49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20" fontId="2" fillId="4" borderId="11" xfId="0" applyNumberFormat="1" applyFont="1" applyFill="1" applyBorder="1" applyAlignment="1">
      <alignment horizontal="center" vertical="center"/>
    </xf>
    <xf numFmtId="20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2" fillId="32" borderId="12" xfId="0" applyFont="1" applyFill="1" applyBorder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0" fontId="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20" fontId="2" fillId="4" borderId="23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 applyProtection="1">
      <alignment horizontal="center" vertical="center" shrinkToFit="1"/>
      <protection locked="0"/>
    </xf>
    <xf numFmtId="0" fontId="17" fillId="0" borderId="18" xfId="0" applyFont="1" applyFill="1" applyBorder="1" applyAlignment="1" applyProtection="1">
      <alignment horizontal="center" vertical="center" shrinkToFit="1"/>
      <protection locked="0"/>
    </xf>
    <xf numFmtId="0" fontId="17" fillId="0" borderId="18" xfId="0" applyFont="1" applyFill="1" applyBorder="1" applyAlignment="1" applyProtection="1">
      <alignment horizontal="center" vertical="center" shrinkToFit="1"/>
      <protection locked="0"/>
    </xf>
    <xf numFmtId="0" fontId="17" fillId="0" borderId="19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distributed" vertical="center" shrinkToFit="1"/>
      <protection locked="0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8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184" fontId="11" fillId="0" borderId="0" xfId="0" applyNumberFormat="1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32" fillId="0" borderId="0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56" fontId="10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0" fontId="20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shrinkToFit="1"/>
    </xf>
    <xf numFmtId="0" fontId="22" fillId="0" borderId="2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shrinkToFit="1"/>
    </xf>
    <xf numFmtId="0" fontId="22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center" vertical="center" shrinkToFit="1"/>
    </xf>
    <xf numFmtId="0" fontId="24" fillId="0" borderId="26" xfId="0" applyFont="1" applyFill="1" applyBorder="1" applyAlignment="1">
      <alignment horizontal="center" vertical="center" shrinkToFit="1"/>
    </xf>
    <xf numFmtId="0" fontId="25" fillId="0" borderId="27" xfId="0" applyFont="1" applyFill="1" applyBorder="1" applyAlignment="1">
      <alignment horizontal="center" vertical="center" shrinkToFit="1"/>
    </xf>
    <xf numFmtId="0" fontId="24" fillId="0" borderId="28" xfId="0" applyFont="1" applyFill="1" applyBorder="1" applyAlignment="1">
      <alignment horizontal="center" vertical="center" shrinkToFit="1"/>
    </xf>
    <xf numFmtId="0" fontId="25" fillId="0" borderId="29" xfId="0" applyFont="1" applyFill="1" applyBorder="1" applyAlignment="1">
      <alignment horizontal="center" vertical="center" shrinkToFit="1"/>
    </xf>
    <xf numFmtId="0" fontId="24" fillId="0" borderId="30" xfId="0" applyFont="1" applyFill="1" applyBorder="1" applyAlignment="1">
      <alignment horizontal="center" vertical="center" shrinkToFit="1"/>
    </xf>
    <xf numFmtId="0" fontId="25" fillId="0" borderId="31" xfId="0" applyFont="1" applyFill="1" applyBorder="1" applyAlignment="1">
      <alignment horizontal="center" vertical="center" shrinkToFit="1"/>
    </xf>
    <xf numFmtId="0" fontId="26" fillId="0" borderId="26" xfId="0" applyFont="1" applyFill="1" applyBorder="1" applyAlignment="1">
      <alignment horizontal="center" vertical="center" shrinkToFit="1"/>
    </xf>
    <xf numFmtId="0" fontId="27" fillId="0" borderId="27" xfId="0" applyFont="1" applyFill="1" applyBorder="1" applyAlignment="1">
      <alignment horizontal="center" vertical="center" shrinkToFit="1"/>
    </xf>
    <xf numFmtId="0" fontId="26" fillId="0" borderId="28" xfId="0" applyFont="1" applyFill="1" applyBorder="1" applyAlignment="1">
      <alignment horizontal="center" vertical="center" shrinkToFit="1"/>
    </xf>
    <xf numFmtId="0" fontId="27" fillId="0" borderId="29" xfId="0" applyFont="1" applyFill="1" applyBorder="1" applyAlignment="1">
      <alignment horizontal="center" vertical="center" shrinkToFit="1"/>
    </xf>
    <xf numFmtId="0" fontId="26" fillId="0" borderId="30" xfId="0" applyFont="1" applyFill="1" applyBorder="1" applyAlignment="1">
      <alignment horizontal="center" vertical="center" shrinkToFit="1"/>
    </xf>
    <xf numFmtId="0" fontId="27" fillId="0" borderId="31" xfId="0" applyFont="1" applyFill="1" applyBorder="1" applyAlignment="1">
      <alignment horizontal="center" vertical="center" shrinkToFit="1"/>
    </xf>
    <xf numFmtId="0" fontId="28" fillId="0" borderId="26" xfId="0" applyFont="1" applyFill="1" applyBorder="1" applyAlignment="1">
      <alignment horizontal="center" vertical="center" shrinkToFit="1"/>
    </xf>
    <xf numFmtId="0" fontId="29" fillId="0" borderId="27" xfId="0" applyFont="1" applyFill="1" applyBorder="1" applyAlignment="1">
      <alignment horizontal="center" vertical="center" shrinkToFit="1"/>
    </xf>
    <xf numFmtId="0" fontId="28" fillId="0" borderId="28" xfId="0" applyFont="1" applyFill="1" applyBorder="1" applyAlignment="1">
      <alignment horizontal="center" vertical="center" shrinkToFit="1"/>
    </xf>
    <xf numFmtId="0" fontId="29" fillId="0" borderId="29" xfId="0" applyFont="1" applyFill="1" applyBorder="1" applyAlignment="1">
      <alignment horizontal="center" vertical="center" shrinkToFit="1"/>
    </xf>
    <xf numFmtId="0" fontId="28" fillId="0" borderId="30" xfId="0" applyFont="1" applyFill="1" applyBorder="1" applyAlignment="1">
      <alignment horizontal="center" vertical="center" shrinkToFit="1"/>
    </xf>
    <xf numFmtId="0" fontId="29" fillId="0" borderId="31" xfId="0" applyFont="1" applyFill="1" applyBorder="1" applyAlignment="1">
      <alignment horizontal="center" vertical="center" shrinkToFit="1"/>
    </xf>
    <xf numFmtId="0" fontId="30" fillId="0" borderId="26" xfId="0" applyFont="1" applyFill="1" applyBorder="1" applyAlignment="1">
      <alignment horizontal="center" vertical="center" shrinkToFit="1"/>
    </xf>
    <xf numFmtId="0" fontId="31" fillId="0" borderId="27" xfId="0" applyFont="1" applyFill="1" applyBorder="1" applyAlignment="1">
      <alignment horizontal="center" vertical="center" shrinkToFit="1"/>
    </xf>
    <xf numFmtId="0" fontId="30" fillId="0" borderId="28" xfId="0" applyFont="1" applyFill="1" applyBorder="1" applyAlignment="1">
      <alignment horizontal="center" vertical="center" shrinkToFit="1"/>
    </xf>
    <xf numFmtId="0" fontId="31" fillId="0" borderId="29" xfId="0" applyFont="1" applyFill="1" applyBorder="1" applyAlignment="1">
      <alignment horizontal="center" vertical="center" shrinkToFit="1"/>
    </xf>
    <xf numFmtId="0" fontId="30" fillId="0" borderId="30" xfId="0" applyFont="1" applyFill="1" applyBorder="1" applyAlignment="1">
      <alignment horizontal="center" vertical="center" shrinkToFit="1"/>
    </xf>
    <xf numFmtId="0" fontId="31" fillId="0" borderId="31" xfId="0" applyFont="1" applyFill="1" applyBorder="1" applyAlignment="1">
      <alignment horizontal="center" vertical="center" shrinkToFit="1"/>
    </xf>
    <xf numFmtId="0" fontId="32" fillId="0" borderId="26" xfId="0" applyFont="1" applyFill="1" applyBorder="1" applyAlignment="1">
      <alignment horizontal="center" vertical="center" shrinkToFit="1"/>
    </xf>
    <xf numFmtId="0" fontId="33" fillId="0" borderId="27" xfId="0" applyFont="1" applyFill="1" applyBorder="1" applyAlignment="1">
      <alignment horizontal="center" vertical="center" shrinkToFit="1"/>
    </xf>
    <xf numFmtId="0" fontId="32" fillId="0" borderId="28" xfId="0" applyFont="1" applyFill="1" applyBorder="1" applyAlignment="1">
      <alignment horizontal="center" vertical="center" shrinkToFit="1"/>
    </xf>
    <xf numFmtId="0" fontId="33" fillId="0" borderId="29" xfId="0" applyFont="1" applyFill="1" applyBorder="1" applyAlignment="1">
      <alignment horizontal="center" vertical="center" shrinkToFit="1"/>
    </xf>
    <xf numFmtId="0" fontId="32" fillId="0" borderId="30" xfId="0" applyFont="1" applyFill="1" applyBorder="1" applyAlignment="1">
      <alignment horizontal="center" vertical="center" shrinkToFit="1"/>
    </xf>
    <xf numFmtId="0" fontId="33" fillId="0" borderId="31" xfId="0" applyFont="1" applyFill="1" applyBorder="1" applyAlignment="1">
      <alignment horizontal="center" vertical="center" shrinkToFit="1"/>
    </xf>
    <xf numFmtId="0" fontId="34" fillId="0" borderId="26" xfId="0" applyFont="1" applyFill="1" applyBorder="1" applyAlignment="1">
      <alignment horizontal="center" vertical="center" shrinkToFit="1"/>
    </xf>
    <xf numFmtId="0" fontId="35" fillId="0" borderId="27" xfId="0" applyFont="1" applyFill="1" applyBorder="1" applyAlignment="1">
      <alignment horizontal="center" vertical="center" shrinkToFit="1"/>
    </xf>
    <xf numFmtId="0" fontId="34" fillId="0" borderId="28" xfId="0" applyFont="1" applyFill="1" applyBorder="1" applyAlignment="1">
      <alignment horizontal="center" vertical="center" shrinkToFit="1"/>
    </xf>
    <xf numFmtId="0" fontId="35" fillId="0" borderId="29" xfId="0" applyFont="1" applyFill="1" applyBorder="1" applyAlignment="1">
      <alignment horizontal="center" vertical="center" shrinkToFit="1"/>
    </xf>
    <xf numFmtId="0" fontId="34" fillId="0" borderId="30" xfId="0" applyFont="1" applyFill="1" applyBorder="1" applyAlignment="1">
      <alignment horizontal="center" vertical="center" shrinkToFit="1"/>
    </xf>
    <xf numFmtId="0" fontId="35" fillId="0" borderId="31" xfId="0" applyFont="1" applyFill="1" applyBorder="1" applyAlignment="1">
      <alignment horizontal="center" vertical="center" shrinkToFit="1"/>
    </xf>
    <xf numFmtId="0" fontId="17" fillId="0" borderId="35" xfId="0" applyFont="1" applyFill="1" applyBorder="1" applyAlignment="1" applyProtection="1">
      <alignment horizontal="distributed" vertical="center" shrinkToFit="1"/>
      <protection locked="0"/>
    </xf>
    <xf numFmtId="0" fontId="17" fillId="0" borderId="36" xfId="0" applyFont="1" applyFill="1" applyBorder="1" applyAlignment="1" applyProtection="1">
      <alignment horizontal="distributed" vertical="center" shrinkToFit="1"/>
      <protection locked="0"/>
    </xf>
    <xf numFmtId="0" fontId="17" fillId="0" borderId="37" xfId="0" applyFont="1" applyFill="1" applyBorder="1" applyAlignment="1" applyProtection="1">
      <alignment horizontal="distributed" vertical="center" shrinkToFit="1"/>
      <protection locked="0"/>
    </xf>
    <xf numFmtId="0" fontId="11" fillId="0" borderId="37" xfId="0" applyFont="1" applyFill="1" applyBorder="1" applyAlignment="1" applyProtection="1">
      <alignment horizontal="distributed" vertical="center" shrinkToFit="1"/>
      <protection locked="0"/>
    </xf>
    <xf numFmtId="0" fontId="37" fillId="0" borderId="0" xfId="0" applyFont="1" applyAlignment="1">
      <alignment horizontal="center" vertical="center" shrinkToFit="1"/>
    </xf>
    <xf numFmtId="0" fontId="38" fillId="0" borderId="0" xfId="0" applyFont="1" applyAlignment="1">
      <alignment horizontal="center" vertical="center" shrinkToFit="1"/>
    </xf>
    <xf numFmtId="0" fontId="38" fillId="0" borderId="0" xfId="0" applyFont="1" applyFill="1" applyAlignment="1">
      <alignment horizontal="center" vertical="center" shrinkToFit="1"/>
    </xf>
    <xf numFmtId="0" fontId="2" fillId="0" borderId="20" xfId="0" applyFont="1" applyFill="1" applyBorder="1" applyAlignment="1" applyProtection="1">
      <alignment horizontal="left" vertical="center" shrinkToFit="1"/>
      <protection locked="0"/>
    </xf>
    <xf numFmtId="0" fontId="2" fillId="0" borderId="1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 shrinkToFit="1"/>
      <protection locked="0"/>
    </xf>
    <xf numFmtId="0" fontId="2" fillId="0" borderId="38" xfId="0" applyFont="1" applyFill="1" applyBorder="1" applyAlignment="1" applyProtection="1">
      <alignment horizontal="left" vertical="center" shrinkToFit="1"/>
      <protection locked="0"/>
    </xf>
    <xf numFmtId="0" fontId="2" fillId="0" borderId="32" xfId="0" applyFont="1" applyFill="1" applyBorder="1" applyAlignment="1" applyProtection="1">
      <alignment horizontal="left" vertical="center" shrinkToFit="1"/>
      <protection locked="0"/>
    </xf>
    <xf numFmtId="0" fontId="2" fillId="0" borderId="34" xfId="0" applyFont="1" applyFill="1" applyBorder="1" applyAlignment="1" applyProtection="1">
      <alignment horizontal="left" vertical="center" shrinkToFit="1"/>
      <protection locked="0"/>
    </xf>
    <xf numFmtId="0" fontId="2" fillId="0" borderId="39" xfId="0" applyFont="1" applyFill="1" applyBorder="1" applyAlignment="1" applyProtection="1">
      <alignment horizontal="left" vertical="center" shrinkToFit="1"/>
      <protection locked="0"/>
    </xf>
    <xf numFmtId="0" fontId="2" fillId="0" borderId="40" xfId="0" applyFont="1" applyFill="1" applyBorder="1" applyAlignment="1" applyProtection="1">
      <alignment horizontal="left" vertical="center" shrinkToFit="1"/>
      <protection locked="0"/>
    </xf>
    <xf numFmtId="0" fontId="11" fillId="0" borderId="41" xfId="0" applyFont="1" applyFill="1" applyBorder="1" applyAlignment="1">
      <alignment horizontal="center" vertical="center" shrinkToFit="1"/>
    </xf>
    <xf numFmtId="184" fontId="11" fillId="0" borderId="41" xfId="0" applyNumberFormat="1" applyFont="1" applyFill="1" applyBorder="1" applyAlignment="1">
      <alignment horizontal="center" vertical="center" shrinkToFit="1"/>
    </xf>
    <xf numFmtId="0" fontId="11" fillId="0" borderId="42" xfId="0" applyFont="1" applyFill="1" applyBorder="1" applyAlignment="1">
      <alignment horizontal="center" vertical="center" shrinkToFit="1"/>
    </xf>
    <xf numFmtId="184" fontId="11" fillId="0" borderId="42" xfId="0" applyNumberFormat="1" applyFont="1" applyFill="1" applyBorder="1" applyAlignment="1">
      <alignment horizontal="center" vertical="center" shrinkToFit="1"/>
    </xf>
    <xf numFmtId="0" fontId="11" fillId="0" borderId="43" xfId="0" applyFont="1" applyFill="1" applyBorder="1" applyAlignment="1">
      <alignment horizontal="center" vertical="center" shrinkToFit="1"/>
    </xf>
    <xf numFmtId="20" fontId="2" fillId="4" borderId="44" xfId="0" applyNumberFormat="1" applyFont="1" applyFill="1" applyBorder="1" applyAlignment="1">
      <alignment horizontal="center" vertical="center"/>
    </xf>
    <xf numFmtId="20" fontId="2" fillId="0" borderId="14" xfId="0" applyNumberFormat="1" applyFont="1" applyBorder="1" applyAlignment="1">
      <alignment horizontal="center" vertical="center"/>
    </xf>
    <xf numFmtId="20" fontId="2" fillId="4" borderId="14" xfId="0" applyNumberFormat="1" applyFont="1" applyFill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36" fillId="0" borderId="10" xfId="0" applyFont="1" applyBorder="1" applyAlignment="1">
      <alignment horizontal="left" vertical="center"/>
    </xf>
    <xf numFmtId="0" fontId="36" fillId="0" borderId="24" xfId="0" applyFont="1" applyBorder="1" applyAlignment="1">
      <alignment horizontal="right" vertical="center"/>
    </xf>
    <xf numFmtId="0" fontId="8" fillId="0" borderId="45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38" xfId="0" applyFont="1" applyFill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center" vertical="center" shrinkToFit="1"/>
    </xf>
    <xf numFmtId="184" fontId="11" fillId="0" borderId="49" xfId="0" applyNumberFormat="1" applyFont="1" applyFill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1" fillId="0" borderId="36" xfId="0" applyFont="1" applyFill="1" applyBorder="1" applyAlignment="1" applyProtection="1">
      <alignment horizontal="distributed" vertical="center" shrinkToFit="1"/>
      <protection locked="0"/>
    </xf>
    <xf numFmtId="0" fontId="2" fillId="0" borderId="0" xfId="0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2" fillId="32" borderId="52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0" fillId="0" borderId="19" xfId="0" applyFont="1" applyFill="1" applyBorder="1" applyAlignment="1" applyProtection="1">
      <alignment horizontal="left" vertical="center" shrinkToFit="1"/>
      <protection locked="0"/>
    </xf>
    <xf numFmtId="0" fontId="40" fillId="0" borderId="0" xfId="0" applyFont="1" applyFill="1" applyBorder="1" applyAlignment="1" applyProtection="1">
      <alignment horizontal="left" vertical="center" shrinkToFit="1"/>
      <protection locked="0"/>
    </xf>
    <xf numFmtId="0" fontId="41" fillId="0" borderId="15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1" fillId="0" borderId="0" xfId="0" applyFont="1" applyBorder="1" applyAlignment="1">
      <alignment horizontal="center" vertical="center" shrinkToFit="1"/>
    </xf>
    <xf numFmtId="0" fontId="0" fillId="0" borderId="54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0" fillId="0" borderId="55" xfId="0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20" fontId="2" fillId="4" borderId="0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 shrinkToFit="1"/>
    </xf>
    <xf numFmtId="0" fontId="2" fillId="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4" borderId="15" xfId="0" applyFont="1" applyFill="1" applyBorder="1" applyAlignment="1">
      <alignment horizontal="center" vertical="center"/>
    </xf>
    <xf numFmtId="20" fontId="2" fillId="4" borderId="16" xfId="0" applyNumberFormat="1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17" fillId="0" borderId="59" xfId="0" applyFont="1" applyFill="1" applyBorder="1" applyAlignment="1" applyProtection="1">
      <alignment horizontal="distributed" vertical="center" shrinkToFit="1"/>
      <protection locked="0"/>
    </xf>
    <xf numFmtId="0" fontId="11" fillId="0" borderId="35" xfId="0" applyFont="1" applyFill="1" applyBorder="1" applyAlignment="1" applyProtection="1">
      <alignment horizontal="distributed" vertical="center" shrinkToFit="1"/>
      <protection locked="0"/>
    </xf>
    <xf numFmtId="0" fontId="4" fillId="0" borderId="53" xfId="0" applyFont="1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56" fontId="2" fillId="32" borderId="60" xfId="0" applyNumberFormat="1" applyFont="1" applyFill="1" applyBorder="1" applyAlignment="1">
      <alignment horizontal="center" vertical="center"/>
    </xf>
    <xf numFmtId="56" fontId="2" fillId="32" borderId="61" xfId="0" applyNumberFormat="1" applyFont="1" applyFill="1" applyBorder="1" applyAlignment="1">
      <alignment horizontal="center" vertical="center"/>
    </xf>
    <xf numFmtId="56" fontId="2" fillId="32" borderId="56" xfId="0" applyNumberFormat="1" applyFont="1" applyFill="1" applyBorder="1" applyAlignment="1">
      <alignment horizontal="center" vertical="center"/>
    </xf>
    <xf numFmtId="56" fontId="2" fillId="32" borderId="0" xfId="0" applyNumberFormat="1" applyFont="1" applyFill="1" applyBorder="1" applyAlignment="1">
      <alignment horizontal="center" vertical="center"/>
    </xf>
    <xf numFmtId="56" fontId="2" fillId="32" borderId="62" xfId="0" applyNumberFormat="1" applyFont="1" applyFill="1" applyBorder="1" applyAlignment="1">
      <alignment horizontal="center" vertical="center"/>
    </xf>
    <xf numFmtId="20" fontId="2" fillId="4" borderId="21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32" borderId="52" xfId="0" applyFont="1" applyFill="1" applyBorder="1" applyAlignment="1">
      <alignment vertical="center"/>
    </xf>
    <xf numFmtId="0" fontId="2" fillId="0" borderId="12" xfId="0" applyFont="1" applyFill="1" applyBorder="1" applyAlignment="1" applyProtection="1">
      <alignment horizontal="left" vertical="center" shrinkToFit="1"/>
      <protection locked="0"/>
    </xf>
    <xf numFmtId="0" fontId="2" fillId="0" borderId="56" xfId="0" applyFont="1" applyFill="1" applyBorder="1" applyAlignment="1">
      <alignment horizontal="center" vertical="center"/>
    </xf>
    <xf numFmtId="20" fontId="2" fillId="0" borderId="62" xfId="0" applyNumberFormat="1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/>
    </xf>
    <xf numFmtId="0" fontId="2" fillId="32" borderId="60" xfId="0" applyFont="1" applyFill="1" applyBorder="1" applyAlignment="1">
      <alignment vertical="center"/>
    </xf>
    <xf numFmtId="0" fontId="2" fillId="32" borderId="64" xfId="0" applyFont="1" applyFill="1" applyBorder="1" applyAlignment="1">
      <alignment vertical="center"/>
    </xf>
    <xf numFmtId="0" fontId="2" fillId="12" borderId="18" xfId="0" applyFont="1" applyFill="1" applyBorder="1" applyAlignment="1" applyProtection="1">
      <alignment horizontal="left" vertical="center" shrinkToFit="1"/>
      <protection locked="0"/>
    </xf>
    <xf numFmtId="0" fontId="17" fillId="12" borderId="18" xfId="0" applyFont="1" applyFill="1" applyBorder="1" applyAlignment="1" applyProtection="1">
      <alignment horizontal="center" vertical="center" shrinkToFit="1"/>
      <protection locked="0"/>
    </xf>
    <xf numFmtId="0" fontId="11" fillId="12" borderId="18" xfId="0" applyFont="1" applyFill="1" applyBorder="1" applyAlignment="1">
      <alignment horizontal="center" vertical="center"/>
    </xf>
    <xf numFmtId="0" fontId="2" fillId="12" borderId="32" xfId="0" applyFont="1" applyFill="1" applyBorder="1" applyAlignment="1" applyProtection="1">
      <alignment horizontal="left" vertical="center" shrinkToFit="1"/>
      <protection locked="0"/>
    </xf>
    <xf numFmtId="0" fontId="4" fillId="12" borderId="13" xfId="0" applyFont="1" applyFill="1" applyBorder="1" applyAlignment="1">
      <alignment horizontal="center" vertical="center" shrinkToFit="1"/>
    </xf>
    <xf numFmtId="0" fontId="17" fillId="12" borderId="18" xfId="0" applyFont="1" applyFill="1" applyBorder="1" applyAlignment="1" applyProtection="1">
      <alignment horizontal="center" vertical="center" shrinkToFit="1"/>
      <protection locked="0"/>
    </xf>
    <xf numFmtId="0" fontId="4" fillId="13" borderId="13" xfId="0" applyFont="1" applyFill="1" applyBorder="1" applyAlignment="1">
      <alignment horizontal="center" vertical="center" shrinkToFit="1"/>
    </xf>
    <xf numFmtId="0" fontId="2" fillId="13" borderId="18" xfId="0" applyFont="1" applyFill="1" applyBorder="1" applyAlignment="1" applyProtection="1">
      <alignment horizontal="left" vertical="center" shrinkToFit="1"/>
      <protection locked="0"/>
    </xf>
    <xf numFmtId="0" fontId="17" fillId="13" borderId="18" xfId="0" applyFont="1" applyFill="1" applyBorder="1" applyAlignment="1" applyProtection="1">
      <alignment horizontal="center" vertical="center" shrinkToFit="1"/>
      <protection locked="0"/>
    </xf>
    <xf numFmtId="0" fontId="17" fillId="13" borderId="18" xfId="0" applyFont="1" applyFill="1" applyBorder="1" applyAlignment="1" applyProtection="1">
      <alignment horizontal="center" vertical="center" shrinkToFit="1"/>
      <protection locked="0"/>
    </xf>
    <xf numFmtId="0" fontId="11" fillId="13" borderId="18" xfId="0" applyFont="1" applyFill="1" applyBorder="1" applyAlignment="1">
      <alignment horizontal="center" vertical="center"/>
    </xf>
    <xf numFmtId="0" fontId="2" fillId="13" borderId="32" xfId="0" applyFont="1" applyFill="1" applyBorder="1" applyAlignment="1" applyProtection="1">
      <alignment horizontal="left" vertical="center" shrinkToFit="1"/>
      <protection locked="0"/>
    </xf>
    <xf numFmtId="0" fontId="0" fillId="13" borderId="21" xfId="0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43" fillId="32" borderId="52" xfId="0" applyFont="1" applyFill="1" applyBorder="1" applyAlignment="1">
      <alignment vertical="center"/>
    </xf>
    <xf numFmtId="0" fontId="43" fillId="4" borderId="53" xfId="0" applyFont="1" applyFill="1" applyBorder="1" applyAlignment="1">
      <alignment horizontal="center" vertical="center"/>
    </xf>
    <xf numFmtId="0" fontId="43" fillId="4" borderId="13" xfId="0" applyFont="1" applyFill="1" applyBorder="1" applyAlignment="1">
      <alignment horizontal="center" vertical="center"/>
    </xf>
    <xf numFmtId="0" fontId="43" fillId="4" borderId="43" xfId="0" applyFont="1" applyFill="1" applyBorder="1" applyAlignment="1">
      <alignment horizontal="center" vertical="center"/>
    </xf>
    <xf numFmtId="20" fontId="2" fillId="4" borderId="17" xfId="0" applyNumberFormat="1" applyFont="1" applyFill="1" applyBorder="1" applyAlignment="1">
      <alignment horizontal="center" vertical="center"/>
    </xf>
    <xf numFmtId="0" fontId="0" fillId="12" borderId="14" xfId="0" applyFont="1" applyFill="1" applyBorder="1" applyAlignment="1">
      <alignment horizontal="center" vertical="center" shrinkToFit="1"/>
    </xf>
    <xf numFmtId="20" fontId="2" fillId="0" borderId="23" xfId="0" applyNumberFormat="1" applyFont="1" applyFill="1" applyBorder="1" applyAlignment="1">
      <alignment horizontal="center" vertical="center"/>
    </xf>
    <xf numFmtId="20" fontId="2" fillId="0" borderId="11" xfId="0" applyNumberFormat="1" applyFont="1" applyFill="1" applyBorder="1" applyAlignment="1">
      <alignment horizontal="center" vertical="center"/>
    </xf>
    <xf numFmtId="0" fontId="17" fillId="13" borderId="39" xfId="0" applyFont="1" applyFill="1" applyBorder="1" applyAlignment="1" applyProtection="1">
      <alignment horizontal="center" vertical="center" shrinkToFit="1"/>
      <protection locked="0"/>
    </xf>
    <xf numFmtId="0" fontId="17" fillId="13" borderId="39" xfId="0" applyFont="1" applyFill="1" applyBorder="1" applyAlignment="1" applyProtection="1">
      <alignment horizontal="center" vertical="center" shrinkToFit="1"/>
      <protection locked="0"/>
    </xf>
    <xf numFmtId="0" fontId="11" fillId="13" borderId="39" xfId="0" applyFont="1" applyFill="1" applyBorder="1" applyAlignment="1">
      <alignment horizontal="center" vertical="center"/>
    </xf>
    <xf numFmtId="0" fontId="0" fillId="13" borderId="44" xfId="0" applyFont="1" applyFill="1" applyBorder="1" applyAlignment="1">
      <alignment horizontal="center" vertical="center" shrinkToFit="1"/>
    </xf>
    <xf numFmtId="0" fontId="4" fillId="13" borderId="15" xfId="0" applyFont="1" applyFill="1" applyBorder="1" applyAlignment="1">
      <alignment horizontal="center" vertical="center" shrinkToFit="1"/>
    </xf>
    <xf numFmtId="0" fontId="2" fillId="13" borderId="0" xfId="0" applyFont="1" applyFill="1" applyBorder="1" applyAlignment="1" applyProtection="1">
      <alignment horizontal="left" vertical="center" shrinkToFit="1"/>
      <protection locked="0"/>
    </xf>
    <xf numFmtId="0" fontId="17" fillId="13" borderId="19" xfId="0" applyFont="1" applyFill="1" applyBorder="1" applyAlignment="1" applyProtection="1">
      <alignment horizontal="center" vertical="center" shrinkToFit="1"/>
      <protection locked="0"/>
    </xf>
    <xf numFmtId="0" fontId="17" fillId="13" borderId="19" xfId="0" applyFont="1" applyFill="1" applyBorder="1" applyAlignment="1" applyProtection="1">
      <alignment horizontal="center" vertical="center" shrinkToFit="1"/>
      <protection locked="0"/>
    </xf>
    <xf numFmtId="0" fontId="11" fillId="13" borderId="19" xfId="0" applyFont="1" applyFill="1" applyBorder="1" applyAlignment="1">
      <alignment horizontal="center" vertical="center"/>
    </xf>
    <xf numFmtId="0" fontId="2" fillId="13" borderId="19" xfId="0" applyFont="1" applyFill="1" applyBorder="1" applyAlignment="1" applyProtection="1">
      <alignment horizontal="left" vertical="center" shrinkToFit="1"/>
      <protection locked="0"/>
    </xf>
    <xf numFmtId="0" fontId="0" fillId="13" borderId="65" xfId="0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 shrinkToFit="1"/>
    </xf>
    <xf numFmtId="0" fontId="2" fillId="8" borderId="18" xfId="0" applyFont="1" applyFill="1" applyBorder="1" applyAlignment="1" applyProtection="1">
      <alignment horizontal="left" vertical="center" shrinkToFit="1"/>
      <protection locked="0"/>
    </xf>
    <xf numFmtId="0" fontId="17" fillId="8" borderId="18" xfId="0" applyFont="1" applyFill="1" applyBorder="1" applyAlignment="1" applyProtection="1">
      <alignment horizontal="center" vertical="center" shrinkToFit="1"/>
      <protection locked="0"/>
    </xf>
    <xf numFmtId="0" fontId="11" fillId="8" borderId="18" xfId="0" applyFont="1" applyFill="1" applyBorder="1" applyAlignment="1">
      <alignment horizontal="center" vertical="center"/>
    </xf>
    <xf numFmtId="0" fontId="2" fillId="8" borderId="32" xfId="0" applyFont="1" applyFill="1" applyBorder="1" applyAlignment="1" applyProtection="1">
      <alignment horizontal="left" vertical="center" shrinkToFit="1"/>
      <protection locked="0"/>
    </xf>
    <xf numFmtId="0" fontId="0" fillId="8" borderId="14" xfId="0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 shrinkToFit="1"/>
    </xf>
    <xf numFmtId="0" fontId="2" fillId="8" borderId="20" xfId="0" applyFont="1" applyFill="1" applyBorder="1" applyAlignment="1" applyProtection="1">
      <alignment horizontal="left" vertical="center" shrinkToFit="1"/>
      <protection locked="0"/>
    </xf>
    <xf numFmtId="0" fontId="2" fillId="8" borderId="38" xfId="0" applyFont="1" applyFill="1" applyBorder="1" applyAlignment="1" applyProtection="1">
      <alignment horizontal="left" vertical="center" shrinkToFit="1"/>
      <protection locked="0"/>
    </xf>
    <xf numFmtId="0" fontId="0" fillId="8" borderId="14" xfId="0" applyFont="1" applyFill="1" applyBorder="1" applyAlignment="1">
      <alignment horizontal="center" vertical="center" shrinkToFit="1"/>
    </xf>
    <xf numFmtId="0" fontId="43" fillId="32" borderId="62" xfId="0" applyFont="1" applyFill="1" applyBorder="1" applyAlignment="1">
      <alignment vertical="center"/>
    </xf>
    <xf numFmtId="0" fontId="4" fillId="13" borderId="53" xfId="0" applyFont="1" applyFill="1" applyBorder="1" applyAlignment="1">
      <alignment horizontal="center" vertical="center" shrinkToFit="1"/>
    </xf>
    <xf numFmtId="0" fontId="2" fillId="13" borderId="39" xfId="0" applyFont="1" applyFill="1" applyBorder="1" applyAlignment="1" applyProtection="1">
      <alignment horizontal="left" vertical="center" shrinkToFit="1"/>
      <protection locked="0"/>
    </xf>
    <xf numFmtId="0" fontId="2" fillId="13" borderId="40" xfId="0" applyFont="1" applyFill="1" applyBorder="1" applyAlignment="1" applyProtection="1">
      <alignment horizontal="left" vertical="center" shrinkToFit="1"/>
      <protection locked="0"/>
    </xf>
    <xf numFmtId="0" fontId="0" fillId="13" borderId="44" xfId="0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20" fontId="2" fillId="33" borderId="2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20" fontId="2" fillId="33" borderId="11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20" fontId="2" fillId="33" borderId="16" xfId="0" applyNumberFormat="1" applyFont="1" applyFill="1" applyBorder="1" applyAlignment="1">
      <alignment horizontal="center" vertical="center"/>
    </xf>
    <xf numFmtId="0" fontId="32" fillId="13" borderId="26" xfId="0" applyFont="1" applyFill="1" applyBorder="1" applyAlignment="1">
      <alignment horizontal="center" vertical="center" shrinkToFit="1"/>
    </xf>
    <xf numFmtId="0" fontId="33" fillId="13" borderId="27" xfId="0" applyFont="1" applyFill="1" applyBorder="1" applyAlignment="1">
      <alignment horizontal="center" vertical="center" shrinkToFit="1"/>
    </xf>
    <xf numFmtId="0" fontId="17" fillId="13" borderId="35" xfId="0" applyFont="1" applyFill="1" applyBorder="1" applyAlignment="1" applyProtection="1">
      <alignment horizontal="distributed" vertical="center" shrinkToFit="1"/>
      <protection locked="0"/>
    </xf>
    <xf numFmtId="0" fontId="11" fillId="13" borderId="11" xfId="0" applyFont="1" applyFill="1" applyBorder="1" applyAlignment="1">
      <alignment horizontal="center" vertical="center" shrinkToFit="1"/>
    </xf>
    <xf numFmtId="0" fontId="11" fillId="13" borderId="18" xfId="0" applyFont="1" applyFill="1" applyBorder="1" applyAlignment="1">
      <alignment horizontal="center" vertical="center" shrinkToFit="1"/>
    </xf>
    <xf numFmtId="0" fontId="11" fillId="13" borderId="32" xfId="0" applyFont="1" applyFill="1" applyBorder="1" applyAlignment="1">
      <alignment horizontal="center" vertical="center" shrinkToFit="1"/>
    </xf>
    <xf numFmtId="0" fontId="11" fillId="13" borderId="41" xfId="0" applyFont="1" applyFill="1" applyBorder="1" applyAlignment="1">
      <alignment horizontal="center" vertical="center" shrinkToFit="1"/>
    </xf>
    <xf numFmtId="184" fontId="11" fillId="13" borderId="41" xfId="0" applyNumberFormat="1" applyFont="1" applyFill="1" applyBorder="1" applyAlignment="1">
      <alignment horizontal="center" vertical="center" shrinkToFit="1"/>
    </xf>
    <xf numFmtId="0" fontId="11" fillId="13" borderId="33" xfId="0" applyFont="1" applyFill="1" applyBorder="1" applyAlignment="1">
      <alignment horizontal="center" vertical="center" shrinkToFit="1"/>
    </xf>
    <xf numFmtId="0" fontId="11" fillId="13" borderId="43" xfId="0" applyFont="1" applyFill="1" applyBorder="1" applyAlignment="1">
      <alignment horizontal="center" vertical="center" shrinkToFit="1"/>
    </xf>
    <xf numFmtId="0" fontId="11" fillId="13" borderId="19" xfId="0" applyFont="1" applyFill="1" applyBorder="1" applyAlignment="1">
      <alignment horizontal="center" vertical="center" shrinkToFit="1"/>
    </xf>
    <xf numFmtId="0" fontId="11" fillId="13" borderId="34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55" xfId="0" applyBorder="1" applyAlignment="1">
      <alignment horizontal="right" vertical="center"/>
    </xf>
    <xf numFmtId="0" fontId="2" fillId="0" borderId="81" xfId="0" applyFont="1" applyBorder="1" applyAlignment="1">
      <alignment horizontal="right" vertical="center"/>
    </xf>
    <xf numFmtId="0" fontId="0" fillId="0" borderId="8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81" xfId="0" applyFont="1" applyBorder="1" applyAlignment="1">
      <alignment horizontal="left" vertical="center"/>
    </xf>
    <xf numFmtId="0" fontId="0" fillId="0" borderId="83" xfId="0" applyBorder="1" applyAlignment="1">
      <alignment horizontal="center" vertical="center"/>
    </xf>
    <xf numFmtId="183" fontId="0" fillId="0" borderId="84" xfId="0" applyNumberFormat="1" applyBorder="1" applyAlignment="1">
      <alignment horizontal="right" vertical="center"/>
    </xf>
    <xf numFmtId="0" fontId="0" fillId="0" borderId="81" xfId="0" applyBorder="1" applyAlignment="1">
      <alignment vertical="center"/>
    </xf>
    <xf numFmtId="0" fontId="0" fillId="0" borderId="85" xfId="0" applyBorder="1" applyAlignment="1">
      <alignment horizontal="center" vertical="center"/>
    </xf>
    <xf numFmtId="0" fontId="4" fillId="0" borderId="75" xfId="0" applyFont="1" applyBorder="1" applyAlignment="1">
      <alignment horizontal="left" vertical="center"/>
    </xf>
    <xf numFmtId="0" fontId="4" fillId="0" borderId="55" xfId="0" applyFont="1" applyBorder="1" applyAlignment="1">
      <alignment horizontal="right" vertical="center"/>
    </xf>
    <xf numFmtId="0" fontId="4" fillId="0" borderId="85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77" xfId="0" applyFont="1" applyBorder="1" applyAlignment="1">
      <alignment horizontal="left" vertical="center"/>
    </xf>
    <xf numFmtId="0" fontId="4" fillId="0" borderId="86" xfId="0" applyFont="1" applyBorder="1" applyAlignment="1">
      <alignment horizontal="right" vertical="center"/>
    </xf>
    <xf numFmtId="0" fontId="4" fillId="0" borderId="87" xfId="0" applyFont="1" applyBorder="1" applyAlignment="1">
      <alignment horizontal="left" vertical="center"/>
    </xf>
    <xf numFmtId="0" fontId="4" fillId="0" borderId="74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74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76" xfId="0" applyFont="1" applyBorder="1" applyAlignment="1">
      <alignment horizontal="right" vertical="center"/>
    </xf>
    <xf numFmtId="0" fontId="4" fillId="0" borderId="77" xfId="0" applyFont="1" applyBorder="1" applyAlignment="1">
      <alignment vertical="center"/>
    </xf>
    <xf numFmtId="0" fontId="4" fillId="0" borderId="8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75" xfId="0" applyBorder="1" applyAlignment="1">
      <alignment vertical="center"/>
    </xf>
    <xf numFmtId="0" fontId="2" fillId="0" borderId="75" xfId="0" applyFont="1" applyBorder="1" applyAlignment="1">
      <alignment horizontal="left" vertical="center"/>
    </xf>
    <xf numFmtId="0" fontId="2" fillId="0" borderId="85" xfId="0" applyFont="1" applyBorder="1" applyAlignment="1">
      <alignment vertical="center"/>
    </xf>
    <xf numFmtId="0" fontId="4" fillId="0" borderId="72" xfId="0" applyFont="1" applyBorder="1" applyAlignment="1">
      <alignment horizontal="left" vertical="center"/>
    </xf>
    <xf numFmtId="0" fontId="0" fillId="0" borderId="79" xfId="0" applyBorder="1" applyAlignment="1">
      <alignment vertical="center"/>
    </xf>
    <xf numFmtId="0" fontId="2" fillId="0" borderId="79" xfId="0" applyFont="1" applyBorder="1" applyAlignment="1">
      <alignment horizontal="left" vertical="center"/>
    </xf>
    <xf numFmtId="0" fontId="0" fillId="0" borderId="80" xfId="0" applyBorder="1" applyAlignment="1">
      <alignment vertical="center"/>
    </xf>
    <xf numFmtId="0" fontId="4" fillId="0" borderId="88" xfId="0" applyFont="1" applyBorder="1" applyAlignment="1">
      <alignment horizontal="right" vertical="center"/>
    </xf>
    <xf numFmtId="0" fontId="0" fillId="0" borderId="89" xfId="0" applyBorder="1" applyAlignment="1">
      <alignment vertical="center"/>
    </xf>
    <xf numFmtId="0" fontId="2" fillId="0" borderId="89" xfId="0" applyFont="1" applyBorder="1" applyAlignment="1">
      <alignment vertical="center"/>
    </xf>
    <xf numFmtId="0" fontId="2" fillId="0" borderId="89" xfId="0" applyFont="1" applyBorder="1" applyAlignment="1">
      <alignment horizontal="right" vertical="center"/>
    </xf>
    <xf numFmtId="0" fontId="2" fillId="0" borderId="90" xfId="0" applyFont="1" applyBorder="1" applyAlignment="1">
      <alignment horizontal="right" vertical="center"/>
    </xf>
    <xf numFmtId="0" fontId="4" fillId="0" borderId="74" xfId="0" applyFont="1" applyBorder="1" applyAlignment="1">
      <alignment vertical="center"/>
    </xf>
    <xf numFmtId="0" fontId="2" fillId="0" borderId="91" xfId="0" applyFont="1" applyBorder="1" applyAlignment="1">
      <alignment horizontal="right" vertical="center"/>
    </xf>
    <xf numFmtId="0" fontId="44" fillId="0" borderId="89" xfId="0" applyFont="1" applyBorder="1" applyAlignment="1">
      <alignment vertical="center"/>
    </xf>
    <xf numFmtId="0" fontId="44" fillId="0" borderId="79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4" fillId="0" borderId="75" xfId="0" applyFont="1" applyBorder="1" applyAlignment="1">
      <alignment horizontal="left" vertical="center"/>
    </xf>
    <xf numFmtId="0" fontId="44" fillId="0" borderId="24" xfId="0" applyFont="1" applyBorder="1" applyAlignment="1">
      <alignment vertical="center"/>
    </xf>
    <xf numFmtId="0" fontId="34" fillId="0" borderId="92" xfId="0" applyFont="1" applyFill="1" applyBorder="1" applyAlignment="1">
      <alignment horizontal="center" vertical="center" shrinkToFit="1"/>
    </xf>
    <xf numFmtId="0" fontId="35" fillId="0" borderId="93" xfId="0" applyFont="1" applyFill="1" applyBorder="1" applyAlignment="1">
      <alignment horizontal="center" vertical="center" shrinkToFit="1"/>
    </xf>
    <xf numFmtId="0" fontId="26" fillId="0" borderId="92" xfId="0" applyFont="1" applyFill="1" applyBorder="1" applyAlignment="1">
      <alignment horizontal="center" vertical="center" shrinkToFit="1"/>
    </xf>
    <xf numFmtId="0" fontId="27" fillId="0" borderId="93" xfId="0" applyFont="1" applyFill="1" applyBorder="1" applyAlignment="1">
      <alignment horizontal="center" vertical="center" shrinkToFit="1"/>
    </xf>
    <xf numFmtId="0" fontId="45" fillId="0" borderId="0" xfId="0" applyFont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94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 shrinkToFit="1"/>
    </xf>
    <xf numFmtId="0" fontId="11" fillId="0" borderId="94" xfId="0" applyFont="1" applyBorder="1" applyAlignment="1">
      <alignment horizontal="center" vertical="center" shrinkToFit="1"/>
    </xf>
    <xf numFmtId="0" fontId="11" fillId="0" borderId="95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96" xfId="0" applyFont="1" applyFill="1" applyBorder="1" applyAlignment="1">
      <alignment horizontal="center" vertical="center" shrinkToFit="1"/>
    </xf>
    <xf numFmtId="0" fontId="11" fillId="0" borderId="97" xfId="0" applyFont="1" applyFill="1" applyBorder="1" applyAlignment="1">
      <alignment horizontal="center" vertical="center" shrinkToFit="1"/>
    </xf>
    <xf numFmtId="0" fontId="11" fillId="0" borderId="98" xfId="0" applyFont="1" applyFill="1" applyBorder="1" applyAlignment="1">
      <alignment horizontal="center" vertical="center" shrinkToFit="1"/>
    </xf>
    <xf numFmtId="0" fontId="11" fillId="0" borderId="99" xfId="0" applyFont="1" applyFill="1" applyBorder="1" applyAlignment="1">
      <alignment horizontal="center" vertical="center" shrinkToFit="1"/>
    </xf>
    <xf numFmtId="0" fontId="11" fillId="0" borderId="100" xfId="0" applyFont="1" applyFill="1" applyBorder="1" applyAlignment="1">
      <alignment horizontal="center" vertical="center" shrinkToFit="1"/>
    </xf>
    <xf numFmtId="0" fontId="11" fillId="0" borderId="101" xfId="0" applyFont="1" applyFill="1" applyBorder="1" applyAlignment="1">
      <alignment horizontal="center" vertical="center" shrinkToFit="1"/>
    </xf>
    <xf numFmtId="0" fontId="11" fillId="0" borderId="102" xfId="0" applyFont="1" applyFill="1" applyBorder="1" applyAlignment="1">
      <alignment horizontal="center" vertical="center" shrinkToFit="1"/>
    </xf>
    <xf numFmtId="0" fontId="11" fillId="0" borderId="103" xfId="0" applyFont="1" applyFill="1" applyBorder="1" applyAlignment="1">
      <alignment horizontal="center" vertical="center" shrinkToFit="1"/>
    </xf>
    <xf numFmtId="0" fontId="11" fillId="0" borderId="104" xfId="0" applyFont="1" applyFill="1" applyBorder="1" applyAlignment="1">
      <alignment horizontal="center" vertical="center" shrinkToFit="1"/>
    </xf>
    <xf numFmtId="0" fontId="11" fillId="0" borderId="105" xfId="0" applyFont="1" applyFill="1" applyBorder="1" applyAlignment="1">
      <alignment horizontal="center" vertical="center" shrinkToFit="1"/>
    </xf>
    <xf numFmtId="0" fontId="6" fillId="34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186" fontId="14" fillId="34" borderId="60" xfId="0" applyNumberFormat="1" applyFont="1" applyFill="1" applyBorder="1" applyAlignment="1">
      <alignment horizontal="center" vertical="center"/>
    </xf>
    <xf numFmtId="186" fontId="14" fillId="34" borderId="94" xfId="0" applyNumberFormat="1" applyFont="1" applyFill="1" applyBorder="1" applyAlignment="1">
      <alignment horizontal="center" vertical="center"/>
    </xf>
    <xf numFmtId="186" fontId="14" fillId="34" borderId="61" xfId="0" applyNumberFormat="1" applyFont="1" applyFill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13" borderId="60" xfId="0" applyFont="1" applyFill="1" applyBorder="1" applyAlignment="1">
      <alignment horizontal="center" vertical="center" shrinkToFit="1"/>
    </xf>
    <xf numFmtId="0" fontId="11" fillId="13" borderId="94" xfId="0" applyFont="1" applyFill="1" applyBorder="1" applyAlignment="1">
      <alignment horizontal="center" vertical="center" shrinkToFit="1"/>
    </xf>
    <xf numFmtId="0" fontId="11" fillId="13" borderId="95" xfId="0" applyFont="1" applyFill="1" applyBorder="1" applyAlignment="1">
      <alignment horizontal="center" vertical="center" shrinkToFit="1"/>
    </xf>
    <xf numFmtId="0" fontId="11" fillId="13" borderId="105" xfId="0" applyFont="1" applyFill="1" applyBorder="1" applyAlignment="1">
      <alignment horizontal="center" vertical="center" shrinkToFit="1"/>
    </xf>
    <xf numFmtId="0" fontId="11" fillId="13" borderId="100" xfId="0" applyFont="1" applyFill="1" applyBorder="1" applyAlignment="1">
      <alignment horizontal="center" vertical="center" shrinkToFit="1"/>
    </xf>
    <xf numFmtId="0" fontId="11" fillId="13" borderId="101" xfId="0" applyFont="1" applyFill="1" applyBorder="1" applyAlignment="1">
      <alignment horizontal="center" vertical="center" shrinkToFit="1"/>
    </xf>
    <xf numFmtId="0" fontId="42" fillId="35" borderId="94" xfId="0" applyFont="1" applyFill="1" applyBorder="1" applyAlignment="1">
      <alignment horizontal="center" vertical="center" shrinkToFit="1"/>
    </xf>
    <xf numFmtId="0" fontId="42" fillId="35" borderId="61" xfId="0" applyFont="1" applyFill="1" applyBorder="1" applyAlignment="1">
      <alignment horizontal="center" vertical="center" shrinkToFit="1"/>
    </xf>
    <xf numFmtId="0" fontId="42" fillId="36" borderId="94" xfId="0" applyFont="1" applyFill="1" applyBorder="1" applyAlignment="1">
      <alignment horizontal="center" vertical="center" shrinkToFit="1"/>
    </xf>
    <xf numFmtId="0" fontId="42" fillId="36" borderId="61" xfId="0" applyFont="1" applyFill="1" applyBorder="1" applyAlignment="1">
      <alignment horizontal="center" vertical="center" shrinkToFit="1"/>
    </xf>
    <xf numFmtId="0" fontId="42" fillId="37" borderId="94" xfId="0" applyFont="1" applyFill="1" applyBorder="1" applyAlignment="1">
      <alignment horizontal="center" vertical="center" shrinkToFit="1"/>
    </xf>
    <xf numFmtId="0" fontId="42" fillId="37" borderId="61" xfId="0" applyFont="1" applyFill="1" applyBorder="1" applyAlignment="1">
      <alignment horizontal="center" vertical="center" shrinkToFit="1"/>
    </xf>
    <xf numFmtId="0" fontId="2" fillId="32" borderId="60" xfId="0" applyFont="1" applyFill="1" applyBorder="1" applyAlignment="1">
      <alignment horizontal="center" vertical="center"/>
    </xf>
    <xf numFmtId="0" fontId="2" fillId="32" borderId="94" xfId="0" applyFont="1" applyFill="1" applyBorder="1" applyAlignment="1">
      <alignment horizontal="center" vertical="center"/>
    </xf>
    <xf numFmtId="0" fontId="2" fillId="32" borderId="61" xfId="0" applyFont="1" applyFill="1" applyBorder="1" applyAlignment="1">
      <alignment horizontal="center" vertical="center"/>
    </xf>
    <xf numFmtId="0" fontId="42" fillId="8" borderId="60" xfId="0" applyFont="1" applyFill="1" applyBorder="1" applyAlignment="1">
      <alignment horizontal="center" vertical="center" shrinkToFit="1"/>
    </xf>
    <xf numFmtId="0" fontId="42" fillId="8" borderId="94" xfId="0" applyFont="1" applyFill="1" applyBorder="1" applyAlignment="1">
      <alignment horizontal="center" vertical="center" shrinkToFit="1"/>
    </xf>
    <xf numFmtId="0" fontId="42" fillId="8" borderId="61" xfId="0" applyFont="1" applyFill="1" applyBorder="1" applyAlignment="1">
      <alignment horizontal="center" vertical="center" shrinkToFit="1"/>
    </xf>
    <xf numFmtId="0" fontId="2" fillId="8" borderId="56" xfId="0" applyFont="1" applyFill="1" applyBorder="1" applyAlignment="1">
      <alignment horizontal="left" vertical="center"/>
    </xf>
    <xf numFmtId="0" fontId="2" fillId="8" borderId="0" xfId="0" applyFont="1" applyFill="1" applyAlignment="1">
      <alignment horizontal="left" vertical="center"/>
    </xf>
    <xf numFmtId="56" fontId="2" fillId="32" borderId="60" xfId="0" applyNumberFormat="1" applyFont="1" applyFill="1" applyBorder="1" applyAlignment="1">
      <alignment horizontal="center" vertical="center"/>
    </xf>
    <xf numFmtId="56" fontId="2" fillId="32" borderId="61" xfId="0" applyNumberFormat="1" applyFont="1" applyFill="1" applyBorder="1" applyAlignment="1">
      <alignment horizontal="center" vertical="center"/>
    </xf>
    <xf numFmtId="0" fontId="6" fillId="34" borderId="60" xfId="0" applyFont="1" applyFill="1" applyBorder="1" applyAlignment="1">
      <alignment horizontal="center" vertical="center" shrinkToFit="1"/>
    </xf>
    <xf numFmtId="0" fontId="6" fillId="34" borderId="94" xfId="0" applyFont="1" applyFill="1" applyBorder="1" applyAlignment="1">
      <alignment horizontal="center" vertical="center" shrinkToFit="1"/>
    </xf>
    <xf numFmtId="0" fontId="6" fillId="34" borderId="61" xfId="0" applyFont="1" applyFill="1" applyBorder="1" applyAlignment="1">
      <alignment horizontal="center" vertical="center" shrinkToFit="1"/>
    </xf>
    <xf numFmtId="0" fontId="16" fillId="38" borderId="60" xfId="0" applyFont="1" applyFill="1" applyBorder="1" applyAlignment="1">
      <alignment horizontal="center" vertical="center" shrinkToFit="1"/>
    </xf>
    <xf numFmtId="0" fontId="16" fillId="38" borderId="94" xfId="0" applyFont="1" applyFill="1" applyBorder="1" applyAlignment="1">
      <alignment horizontal="center" vertical="center" shrinkToFit="1"/>
    </xf>
    <xf numFmtId="0" fontId="16" fillId="38" borderId="61" xfId="0" applyFont="1" applyFill="1" applyBorder="1" applyAlignment="1">
      <alignment horizontal="center" vertical="center" shrinkToFit="1"/>
    </xf>
    <xf numFmtId="0" fontId="10" fillId="32" borderId="60" xfId="0" applyFont="1" applyFill="1" applyBorder="1" applyAlignment="1">
      <alignment horizontal="center" vertical="center" shrinkToFit="1"/>
    </xf>
    <xf numFmtId="0" fontId="10" fillId="32" borderId="94" xfId="0" applyFont="1" applyFill="1" applyBorder="1" applyAlignment="1">
      <alignment horizontal="center" vertical="center" shrinkToFit="1"/>
    </xf>
    <xf numFmtId="0" fontId="10" fillId="32" borderId="61" xfId="0" applyFont="1" applyFill="1" applyBorder="1" applyAlignment="1">
      <alignment horizontal="center" vertical="center" shrinkToFit="1"/>
    </xf>
    <xf numFmtId="186" fontId="15" fillId="34" borderId="63" xfId="0" applyNumberFormat="1" applyFont="1" applyFill="1" applyBorder="1" applyAlignment="1">
      <alignment horizontal="center" vertical="center" shrinkToFit="1"/>
    </xf>
    <xf numFmtId="186" fontId="15" fillId="34" borderId="12" xfId="0" applyNumberFormat="1" applyFont="1" applyFill="1" applyBorder="1" applyAlignment="1">
      <alignment horizontal="center" vertical="center" shrinkToFit="1"/>
    </xf>
    <xf numFmtId="186" fontId="15" fillId="34" borderId="62" xfId="0" applyNumberFormat="1" applyFont="1" applyFill="1" applyBorder="1" applyAlignment="1">
      <alignment horizontal="center" vertical="center" shrinkToFit="1"/>
    </xf>
    <xf numFmtId="186" fontId="15" fillId="34" borderId="57" xfId="0" applyNumberFormat="1" applyFont="1" applyFill="1" applyBorder="1" applyAlignment="1">
      <alignment horizontal="center" vertical="center" shrinkToFit="1"/>
    </xf>
    <xf numFmtId="186" fontId="15" fillId="34" borderId="106" xfId="0" applyNumberFormat="1" applyFont="1" applyFill="1" applyBorder="1" applyAlignment="1">
      <alignment horizontal="center" vertical="center" shrinkToFit="1"/>
    </xf>
    <xf numFmtId="186" fontId="15" fillId="34" borderId="107" xfId="0" applyNumberFormat="1" applyFont="1" applyFill="1" applyBorder="1" applyAlignment="1">
      <alignment horizontal="center" vertical="center" shrinkToFit="1"/>
    </xf>
    <xf numFmtId="0" fontId="42" fillId="33" borderId="94" xfId="0" applyFont="1" applyFill="1" applyBorder="1" applyAlignment="1">
      <alignment horizontal="center" vertical="center" shrinkToFit="1"/>
    </xf>
    <xf numFmtId="0" fontId="42" fillId="33" borderId="61" xfId="0" applyFont="1" applyFill="1" applyBorder="1" applyAlignment="1">
      <alignment horizontal="center" vertical="center" shrinkToFit="1"/>
    </xf>
    <xf numFmtId="0" fontId="42" fillId="39" borderId="94" xfId="0" applyFont="1" applyFill="1" applyBorder="1" applyAlignment="1">
      <alignment horizontal="center" vertical="center" shrinkToFit="1"/>
    </xf>
    <xf numFmtId="0" fontId="42" fillId="39" borderId="61" xfId="0" applyFont="1" applyFill="1" applyBorder="1" applyAlignment="1">
      <alignment horizontal="center" vertical="center" shrinkToFit="1"/>
    </xf>
    <xf numFmtId="56" fontId="43" fillId="32" borderId="60" xfId="0" applyNumberFormat="1" applyFont="1" applyFill="1" applyBorder="1" applyAlignment="1">
      <alignment horizontal="center" vertical="center"/>
    </xf>
    <xf numFmtId="56" fontId="43" fillId="32" borderId="61" xfId="0" applyNumberFormat="1" applyFont="1" applyFill="1" applyBorder="1" applyAlignment="1">
      <alignment horizontal="center" vertical="center"/>
    </xf>
    <xf numFmtId="0" fontId="43" fillId="32" borderId="60" xfId="0" applyFont="1" applyFill="1" applyBorder="1" applyAlignment="1">
      <alignment horizontal="center" vertical="center"/>
    </xf>
    <xf numFmtId="0" fontId="43" fillId="32" borderId="94" xfId="0" applyFont="1" applyFill="1" applyBorder="1" applyAlignment="1">
      <alignment horizontal="center" vertical="center"/>
    </xf>
    <xf numFmtId="0" fontId="43" fillId="32" borderId="61" xfId="0" applyFont="1" applyFill="1" applyBorder="1" applyAlignment="1">
      <alignment horizontal="center" vertical="center"/>
    </xf>
    <xf numFmtId="0" fontId="11" fillId="13" borderId="63" xfId="0" applyFont="1" applyFill="1" applyBorder="1" applyAlignment="1">
      <alignment horizontal="center" vertical="center"/>
    </xf>
    <xf numFmtId="0" fontId="11" fillId="13" borderId="12" xfId="0" applyFont="1" applyFill="1" applyBorder="1" applyAlignment="1">
      <alignment horizontal="center" vertical="center"/>
    </xf>
    <xf numFmtId="0" fontId="11" fillId="13" borderId="62" xfId="0" applyFont="1" applyFill="1" applyBorder="1" applyAlignment="1">
      <alignment horizontal="center" vertical="center"/>
    </xf>
    <xf numFmtId="0" fontId="11" fillId="13" borderId="56" xfId="0" applyFont="1" applyFill="1" applyBorder="1" applyAlignment="1">
      <alignment horizontal="center" vertical="center"/>
    </xf>
    <xf numFmtId="0" fontId="11" fillId="13" borderId="0" xfId="0" applyFont="1" applyFill="1" applyBorder="1" applyAlignment="1">
      <alignment horizontal="center" vertical="center"/>
    </xf>
    <xf numFmtId="0" fontId="11" fillId="13" borderId="58" xfId="0" applyFont="1" applyFill="1" applyBorder="1" applyAlignment="1">
      <alignment horizontal="center" vertical="center"/>
    </xf>
    <xf numFmtId="0" fontId="11" fillId="13" borderId="57" xfId="0" applyFont="1" applyFill="1" applyBorder="1" applyAlignment="1">
      <alignment horizontal="center" vertical="center"/>
    </xf>
    <xf numFmtId="0" fontId="11" fillId="13" borderId="106" xfId="0" applyFont="1" applyFill="1" applyBorder="1" applyAlignment="1">
      <alignment horizontal="center" vertical="center"/>
    </xf>
    <xf numFmtId="0" fontId="11" fillId="13" borderId="107" xfId="0" applyFont="1" applyFill="1" applyBorder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4" fillId="0" borderId="63" xfId="0" applyFont="1" applyFill="1" applyBorder="1" applyAlignment="1">
      <alignment horizontal="distributed" vertical="center"/>
    </xf>
    <xf numFmtId="0" fontId="4" fillId="0" borderId="57" xfId="0" applyFont="1" applyFill="1" applyBorder="1" applyAlignment="1">
      <alignment horizontal="distributed" vertical="center"/>
    </xf>
    <xf numFmtId="0" fontId="0" fillId="0" borderId="6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107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106" xfId="0" applyBorder="1" applyAlignment="1">
      <alignment horizontal="left" vertical="center"/>
    </xf>
    <xf numFmtId="0" fontId="0" fillId="0" borderId="107" xfId="0" applyBorder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4" borderId="108" xfId="0" applyFill="1" applyBorder="1" applyAlignment="1">
      <alignment horizontal="center" vertical="center" shrinkToFit="1"/>
    </xf>
    <xf numFmtId="0" fontId="0" fillId="34" borderId="64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190" fontId="14" fillId="32" borderId="110" xfId="0" applyNumberFormat="1" applyFont="1" applyFill="1" applyBorder="1" applyAlignment="1">
      <alignment horizontal="center" vertical="center" shrinkToFit="1"/>
    </xf>
    <xf numFmtId="190" fontId="14" fillId="32" borderId="0" xfId="0" applyNumberFormat="1" applyFont="1" applyFill="1" applyBorder="1" applyAlignment="1">
      <alignment horizontal="center" vertical="center" shrinkToFit="1"/>
    </xf>
    <xf numFmtId="190" fontId="14" fillId="32" borderId="111" xfId="0" applyNumberFormat="1" applyFont="1" applyFill="1" applyBorder="1" applyAlignment="1">
      <alignment horizontal="center" vertical="center" shrinkToFit="1"/>
    </xf>
    <xf numFmtId="190" fontId="14" fillId="32" borderId="112" xfId="0" applyNumberFormat="1" applyFont="1" applyFill="1" applyBorder="1" applyAlignment="1">
      <alignment horizontal="center" vertical="center" shrinkToFit="1"/>
    </xf>
    <xf numFmtId="190" fontId="14" fillId="32" borderId="113" xfId="0" applyNumberFormat="1" applyFont="1" applyFill="1" applyBorder="1" applyAlignment="1">
      <alignment horizontal="center" vertical="center" shrinkToFit="1"/>
    </xf>
    <xf numFmtId="190" fontId="14" fillId="32" borderId="114" xfId="0" applyNumberFormat="1" applyFont="1" applyFill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B76" sqref="AB76"/>
    </sheetView>
  </sheetViews>
  <sheetFormatPr defaultColWidth="8.875" defaultRowHeight="13.5"/>
  <cols>
    <col min="1" max="1" width="10.125" style="136" customWidth="1"/>
    <col min="2" max="3" width="3.625" style="1" customWidth="1"/>
    <col min="4" max="4" width="21.625" style="0" customWidth="1"/>
    <col min="5" max="5" width="5.00390625" style="0" customWidth="1"/>
    <col min="6" max="7" width="5.00390625" style="1" customWidth="1"/>
    <col min="8" max="9" width="5.00390625" style="0" customWidth="1"/>
    <col min="10" max="11" width="5.00390625" style="1" customWidth="1"/>
    <col min="12" max="13" width="5.00390625" style="0" customWidth="1"/>
    <col min="14" max="15" width="5.00390625" style="1" customWidth="1"/>
    <col min="16" max="16" width="5.00390625" style="0" customWidth="1"/>
    <col min="17" max="19" width="4.375" style="0" customWidth="1"/>
    <col min="20" max="20" width="5.125" style="0" bestFit="1" customWidth="1"/>
    <col min="21" max="22" width="4.375" style="0" customWidth="1"/>
    <col min="23" max="23" width="6.125" style="0" customWidth="1"/>
    <col min="24" max="24" width="5.625" style="1" customWidth="1"/>
    <col min="25" max="25" width="4.375" style="0" customWidth="1"/>
    <col min="26" max="29" width="3.375" style="0" customWidth="1"/>
  </cols>
  <sheetData>
    <row r="1" spans="2:24" ht="33.75" customHeight="1" thickBot="1">
      <c r="B1" s="390" t="s">
        <v>87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</row>
    <row r="2" spans="2:24" ht="25.5" customHeight="1" thickBot="1">
      <c r="B2" s="392"/>
      <c r="C2" s="393"/>
      <c r="D2" s="394"/>
      <c r="E2" s="391" t="s">
        <v>88</v>
      </c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</row>
    <row r="3" spans="1:48" s="35" customFormat="1" ht="18" customHeight="1" thickBot="1">
      <c r="A3" s="137"/>
      <c r="B3" s="373" t="s">
        <v>36</v>
      </c>
      <c r="C3" s="374"/>
      <c r="D3" s="375"/>
      <c r="E3" s="376" t="str">
        <f>D4</f>
        <v>B O N O S　　Ａ</v>
      </c>
      <c r="F3" s="377"/>
      <c r="G3" s="378"/>
      <c r="H3" s="395" t="str">
        <f>D5</f>
        <v>烏森ＳＣ</v>
      </c>
      <c r="I3" s="395"/>
      <c r="J3" s="395"/>
      <c r="K3" s="395" t="str">
        <f>D6</f>
        <v>落四ＳＣ</v>
      </c>
      <c r="L3" s="395"/>
      <c r="M3" s="395"/>
      <c r="N3" s="395"/>
      <c r="O3" s="395"/>
      <c r="P3" s="395"/>
      <c r="Q3" s="174" t="s">
        <v>0</v>
      </c>
      <c r="R3" s="174" t="s">
        <v>1</v>
      </c>
      <c r="S3" s="174" t="s">
        <v>2</v>
      </c>
      <c r="T3" s="174" t="s">
        <v>3</v>
      </c>
      <c r="U3" s="174" t="s">
        <v>4</v>
      </c>
      <c r="V3" s="174" t="s">
        <v>5</v>
      </c>
      <c r="W3" s="175" t="s">
        <v>6</v>
      </c>
      <c r="X3" s="176" t="s">
        <v>7</v>
      </c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</row>
    <row r="4" spans="1:48" s="43" customFormat="1" ht="18" customHeight="1">
      <c r="A4" s="138">
        <v>1</v>
      </c>
      <c r="B4" s="75" t="s">
        <v>26</v>
      </c>
      <c r="C4" s="76">
        <v>1</v>
      </c>
      <c r="D4" s="132" t="s">
        <v>97</v>
      </c>
      <c r="E4" s="380"/>
      <c r="F4" s="381"/>
      <c r="G4" s="382"/>
      <c r="H4" s="168">
        <v>14</v>
      </c>
      <c r="I4" s="169" t="str">
        <f>IF(H4=J4,"△",IF(H4&gt;J4,"◎","●"))</f>
        <v>◎</v>
      </c>
      <c r="J4" s="170">
        <v>0</v>
      </c>
      <c r="K4" s="168">
        <v>7</v>
      </c>
      <c r="L4" s="169" t="str">
        <f>IF(K4=M4,"△",IF(K4&gt;M4,"◎","●"))</f>
        <v>◎</v>
      </c>
      <c r="M4" s="170">
        <v>0</v>
      </c>
      <c r="N4" s="168"/>
      <c r="O4" s="169"/>
      <c r="P4" s="170"/>
      <c r="Q4" s="171">
        <v>2</v>
      </c>
      <c r="R4" s="171"/>
      <c r="S4" s="171">
        <v>0</v>
      </c>
      <c r="T4" s="171">
        <f>Q4*3+R4</f>
        <v>6</v>
      </c>
      <c r="U4" s="171">
        <f>H4+K4+N4</f>
        <v>21</v>
      </c>
      <c r="V4" s="171">
        <f>J4+M4+P4</f>
        <v>0</v>
      </c>
      <c r="W4" s="172">
        <f>U4-V4</f>
        <v>21</v>
      </c>
      <c r="X4" s="173">
        <v>1</v>
      </c>
      <c r="Y4" s="43">
        <v>1</v>
      </c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</row>
    <row r="5" spans="1:48" s="43" customFormat="1" ht="18" customHeight="1">
      <c r="A5" s="138"/>
      <c r="B5" s="77" t="s">
        <v>27</v>
      </c>
      <c r="C5" s="78">
        <f>C4+1</f>
        <v>2</v>
      </c>
      <c r="D5" s="133" t="s">
        <v>128</v>
      </c>
      <c r="E5" s="89">
        <f>J4</f>
        <v>0</v>
      </c>
      <c r="F5" s="84" t="str">
        <f>IF(E5=G5,"△",IF(E5&gt;G5,"◎","●"))</f>
        <v>●</v>
      </c>
      <c r="G5" s="85">
        <f>H4</f>
        <v>14</v>
      </c>
      <c r="H5" s="383"/>
      <c r="I5" s="384"/>
      <c r="J5" s="385"/>
      <c r="K5" s="83">
        <v>5</v>
      </c>
      <c r="L5" s="84" t="str">
        <f>IF(K5=M5,"△",IF(K5&gt;M5,"◎","●"))</f>
        <v>◎</v>
      </c>
      <c r="M5" s="85">
        <v>2</v>
      </c>
      <c r="N5" s="83"/>
      <c r="O5" s="84"/>
      <c r="P5" s="85"/>
      <c r="Q5" s="147">
        <v>1</v>
      </c>
      <c r="R5" s="147"/>
      <c r="S5" s="147">
        <v>1</v>
      </c>
      <c r="T5" s="147">
        <f>Q5*3+R5</f>
        <v>3</v>
      </c>
      <c r="U5" s="147">
        <f>E5+K5+N5</f>
        <v>5</v>
      </c>
      <c r="V5" s="147">
        <f>G5+M5+P5</f>
        <v>16</v>
      </c>
      <c r="W5" s="148">
        <f>U5-V5</f>
        <v>-11</v>
      </c>
      <c r="X5" s="86">
        <v>2</v>
      </c>
      <c r="Y5" s="43">
        <v>2</v>
      </c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</row>
    <row r="6" spans="1:48" s="43" customFormat="1" ht="18" customHeight="1">
      <c r="A6" s="138"/>
      <c r="B6" s="77" t="s">
        <v>44</v>
      </c>
      <c r="C6" s="78">
        <f>C5+1</f>
        <v>3</v>
      </c>
      <c r="D6" s="133" t="s">
        <v>127</v>
      </c>
      <c r="E6" s="89">
        <f>M4</f>
        <v>0</v>
      </c>
      <c r="F6" s="84" t="str">
        <f>IF(E6=G6,"△",IF(E6&gt;G6,"◎","●"))</f>
        <v>●</v>
      </c>
      <c r="G6" s="85">
        <f>K4</f>
        <v>7</v>
      </c>
      <c r="H6" s="83">
        <f>M5</f>
        <v>2</v>
      </c>
      <c r="I6" s="84" t="str">
        <f>IF(H6=J6,"△",IF(H6&gt;J6,"◎","●"))</f>
        <v>●</v>
      </c>
      <c r="J6" s="85">
        <f>K5</f>
        <v>5</v>
      </c>
      <c r="K6" s="383"/>
      <c r="L6" s="384"/>
      <c r="M6" s="385"/>
      <c r="N6" s="83"/>
      <c r="O6" s="84"/>
      <c r="P6" s="85"/>
      <c r="Q6" s="147">
        <v>0</v>
      </c>
      <c r="R6" s="147"/>
      <c r="S6" s="147">
        <v>2</v>
      </c>
      <c r="T6" s="147">
        <f>Q6*3+R6</f>
        <v>0</v>
      </c>
      <c r="U6" s="147">
        <f>E6+H6+N6</f>
        <v>2</v>
      </c>
      <c r="V6" s="147">
        <f>G6+J6+P6</f>
        <v>12</v>
      </c>
      <c r="W6" s="148">
        <f>U6-V6</f>
        <v>-10</v>
      </c>
      <c r="X6" s="86">
        <v>3</v>
      </c>
      <c r="Y6" s="43">
        <v>3</v>
      </c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1:48" s="43" customFormat="1" ht="1.5" customHeight="1" thickBot="1">
      <c r="A7" s="138"/>
      <c r="B7" s="79" t="s">
        <v>52</v>
      </c>
      <c r="C7" s="80">
        <v>4</v>
      </c>
      <c r="D7" s="134"/>
      <c r="E7" s="151"/>
      <c r="F7" s="92"/>
      <c r="G7" s="93"/>
      <c r="H7" s="94"/>
      <c r="I7" s="92"/>
      <c r="J7" s="93"/>
      <c r="K7" s="94"/>
      <c r="L7" s="92"/>
      <c r="M7" s="93"/>
      <c r="N7" s="386"/>
      <c r="O7" s="387"/>
      <c r="P7" s="388"/>
      <c r="Q7" s="149"/>
      <c r="R7" s="149"/>
      <c r="S7" s="149"/>
      <c r="T7" s="149"/>
      <c r="U7" s="149"/>
      <c r="V7" s="149"/>
      <c r="W7" s="150"/>
      <c r="X7" s="95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1:48" s="43" customFormat="1" ht="18" customHeight="1" thickBot="1">
      <c r="A8" s="138"/>
      <c r="B8" s="37"/>
      <c r="C8" s="38"/>
      <c r="D8" s="39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1"/>
      <c r="R8" s="41"/>
      <c r="S8" s="41"/>
      <c r="T8" s="40"/>
      <c r="U8" s="41"/>
      <c r="V8" s="41"/>
      <c r="W8" s="42"/>
      <c r="X8" s="62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1:48" s="36" customFormat="1" ht="18" customHeight="1" thickBot="1">
      <c r="A9" s="137"/>
      <c r="B9" s="373" t="s">
        <v>37</v>
      </c>
      <c r="C9" s="374"/>
      <c r="D9" s="375"/>
      <c r="E9" s="376" t="str">
        <f>D10</f>
        <v>淀橋ＦＣ</v>
      </c>
      <c r="F9" s="377"/>
      <c r="G9" s="378"/>
      <c r="H9" s="379" t="str">
        <f>D11</f>
        <v>自由が丘ＳＣ</v>
      </c>
      <c r="I9" s="379"/>
      <c r="J9" s="379"/>
      <c r="K9" s="379" t="str">
        <f>D12</f>
        <v>渋谷セントラルＳＣ</v>
      </c>
      <c r="L9" s="379"/>
      <c r="M9" s="379"/>
      <c r="N9" s="379" t="str">
        <f>D13</f>
        <v>ＦＣ　　ＷＡＳＥＤＡ</v>
      </c>
      <c r="O9" s="379"/>
      <c r="P9" s="379"/>
      <c r="Q9" s="174" t="s">
        <v>0</v>
      </c>
      <c r="R9" s="174" t="s">
        <v>1</v>
      </c>
      <c r="S9" s="174" t="s">
        <v>2</v>
      </c>
      <c r="T9" s="174" t="s">
        <v>3</v>
      </c>
      <c r="U9" s="174" t="s">
        <v>4</v>
      </c>
      <c r="V9" s="174" t="s">
        <v>5</v>
      </c>
      <c r="W9" s="175" t="s">
        <v>6</v>
      </c>
      <c r="X9" s="176" t="s">
        <v>7</v>
      </c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48" s="43" customFormat="1" ht="18" customHeight="1">
      <c r="A10" s="138"/>
      <c r="B10" s="81" t="s">
        <v>22</v>
      </c>
      <c r="C10" s="82">
        <v>1</v>
      </c>
      <c r="D10" s="132" t="s">
        <v>126</v>
      </c>
      <c r="E10" s="389"/>
      <c r="F10" s="384"/>
      <c r="G10" s="385"/>
      <c r="H10" s="83">
        <v>5</v>
      </c>
      <c r="I10" s="84" t="str">
        <f>IF(H10=J10,"△",IF(H10&gt;J10,"◎","●"))</f>
        <v>◎</v>
      </c>
      <c r="J10" s="85">
        <v>3</v>
      </c>
      <c r="K10" s="83">
        <v>1</v>
      </c>
      <c r="L10" s="84" t="str">
        <f>IF(K10=M10,"△",IF(K10&gt;M10,"◎","●"))</f>
        <v>●</v>
      </c>
      <c r="M10" s="85">
        <v>8</v>
      </c>
      <c r="N10" s="83">
        <v>1</v>
      </c>
      <c r="O10" s="84" t="str">
        <f>IF(N10=P10,"△",IF(N10&gt;P10,"◎","●"))</f>
        <v>●</v>
      </c>
      <c r="P10" s="85">
        <v>3</v>
      </c>
      <c r="Q10" s="147">
        <v>1</v>
      </c>
      <c r="R10" s="147"/>
      <c r="S10" s="147">
        <v>2</v>
      </c>
      <c r="T10" s="147">
        <f>Q10*3+R10</f>
        <v>3</v>
      </c>
      <c r="U10" s="147">
        <f>H10+K10+N10</f>
        <v>7</v>
      </c>
      <c r="V10" s="147">
        <f>J10+M10+P10</f>
        <v>14</v>
      </c>
      <c r="W10" s="148">
        <f>U10-V10</f>
        <v>-7</v>
      </c>
      <c r="X10" s="86">
        <v>3</v>
      </c>
      <c r="Y10" s="43">
        <v>4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1:48" s="43" customFormat="1" ht="18" customHeight="1">
      <c r="A11" s="138"/>
      <c r="B11" s="87" t="s">
        <v>23</v>
      </c>
      <c r="C11" s="88">
        <v>2</v>
      </c>
      <c r="D11" s="133" t="s">
        <v>125</v>
      </c>
      <c r="E11" s="89">
        <f>J10</f>
        <v>3</v>
      </c>
      <c r="F11" s="84" t="str">
        <f>IF(E11=G11,"△",IF(E11&gt;G11,"◎","●"))</f>
        <v>●</v>
      </c>
      <c r="G11" s="85">
        <f>H10</f>
        <v>5</v>
      </c>
      <c r="H11" s="383"/>
      <c r="I11" s="384"/>
      <c r="J11" s="385"/>
      <c r="K11" s="83">
        <v>1</v>
      </c>
      <c r="L11" s="84" t="str">
        <f>IF(K11=M11,"△",IF(K11&gt;M11,"◎","●"))</f>
        <v>●</v>
      </c>
      <c r="M11" s="85">
        <v>4</v>
      </c>
      <c r="N11" s="83">
        <v>1</v>
      </c>
      <c r="O11" s="84" t="str">
        <f>IF(N11=P11,"△",IF(N11&gt;P11,"◎","●"))</f>
        <v>●</v>
      </c>
      <c r="P11" s="85">
        <v>3</v>
      </c>
      <c r="Q11" s="147"/>
      <c r="R11" s="147"/>
      <c r="S11" s="147">
        <v>3</v>
      </c>
      <c r="T11" s="147">
        <f>Q11*3+R11</f>
        <v>0</v>
      </c>
      <c r="U11" s="147">
        <f>E11+K11+N11</f>
        <v>5</v>
      </c>
      <c r="V11" s="147">
        <f>G11+M11+P11</f>
        <v>12</v>
      </c>
      <c r="W11" s="148">
        <f>U11-V11</f>
        <v>-7</v>
      </c>
      <c r="X11" s="86">
        <v>4</v>
      </c>
      <c r="Y11" s="43">
        <v>5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</row>
    <row r="12" spans="1:48" s="43" customFormat="1" ht="18" customHeight="1">
      <c r="A12" s="138"/>
      <c r="B12" s="87" t="s">
        <v>45</v>
      </c>
      <c r="C12" s="88">
        <v>3</v>
      </c>
      <c r="D12" s="133" t="s">
        <v>124</v>
      </c>
      <c r="E12" s="89">
        <f>M10</f>
        <v>8</v>
      </c>
      <c r="F12" s="84" t="str">
        <f>IF(E12=G12,"△",IF(E12&gt;G12,"◎","●"))</f>
        <v>◎</v>
      </c>
      <c r="G12" s="85">
        <f>K10</f>
        <v>1</v>
      </c>
      <c r="H12" s="83">
        <f>M11</f>
        <v>4</v>
      </c>
      <c r="I12" s="84" t="str">
        <f>IF(H12=J12,"△",IF(H12&gt;J12,"◎","●"))</f>
        <v>◎</v>
      </c>
      <c r="J12" s="85">
        <f>K11</f>
        <v>1</v>
      </c>
      <c r="K12" s="383"/>
      <c r="L12" s="384"/>
      <c r="M12" s="385"/>
      <c r="N12" s="83">
        <v>1</v>
      </c>
      <c r="O12" s="84" t="str">
        <f>IF(N12=P12,"△",IF(N12&gt;P12,"◎","●"))</f>
        <v>●</v>
      </c>
      <c r="P12" s="85">
        <v>3</v>
      </c>
      <c r="Q12" s="147">
        <v>2</v>
      </c>
      <c r="R12" s="147"/>
      <c r="S12" s="147">
        <v>1</v>
      </c>
      <c r="T12" s="147">
        <f>Q12*3+R12</f>
        <v>6</v>
      </c>
      <c r="U12" s="147">
        <f>E12+H12+N12</f>
        <v>13</v>
      </c>
      <c r="V12" s="147">
        <f>G12+J12+P12</f>
        <v>5</v>
      </c>
      <c r="W12" s="148">
        <f>U12-V12</f>
        <v>8</v>
      </c>
      <c r="X12" s="86">
        <v>2</v>
      </c>
      <c r="Y12" s="43">
        <v>6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48" s="43" customFormat="1" ht="18" customHeight="1" thickBot="1">
      <c r="A13" s="138"/>
      <c r="B13" s="90" t="s">
        <v>45</v>
      </c>
      <c r="C13" s="91">
        <f>C12+1</f>
        <v>4</v>
      </c>
      <c r="D13" s="134" t="s">
        <v>123</v>
      </c>
      <c r="E13" s="89">
        <v>3</v>
      </c>
      <c r="F13" s="84" t="str">
        <f>IF(E13=G13,"△",IF(E13&gt;G13,"◎","●"))</f>
        <v>◎</v>
      </c>
      <c r="G13" s="85">
        <f>K11</f>
        <v>1</v>
      </c>
      <c r="H13" s="94">
        <f>P11</f>
        <v>3</v>
      </c>
      <c r="I13" s="92" t="str">
        <f>IF(H13=J13,"△",IF(H13&gt;J13,"◎","●"))</f>
        <v>◎</v>
      </c>
      <c r="J13" s="93">
        <f>N11</f>
        <v>1</v>
      </c>
      <c r="K13" s="94">
        <f>P12</f>
        <v>3</v>
      </c>
      <c r="L13" s="92" t="str">
        <f>IF(K13=M13,"△",IF(K13&gt;M13,"◎","●"))</f>
        <v>◎</v>
      </c>
      <c r="M13" s="93">
        <f>N12</f>
        <v>1</v>
      </c>
      <c r="N13" s="386"/>
      <c r="O13" s="387"/>
      <c r="P13" s="388"/>
      <c r="Q13" s="149">
        <v>2</v>
      </c>
      <c r="R13" s="149"/>
      <c r="S13" s="149"/>
      <c r="T13" s="149">
        <v>9</v>
      </c>
      <c r="U13" s="149">
        <f>E13+H13+K13</f>
        <v>9</v>
      </c>
      <c r="V13" s="149">
        <f>G13+J13+M13</f>
        <v>3</v>
      </c>
      <c r="W13" s="150">
        <f>U13-V13</f>
        <v>6</v>
      </c>
      <c r="X13" s="95">
        <v>1</v>
      </c>
      <c r="Y13" s="43">
        <v>7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48" s="36" customFormat="1" ht="18" customHeight="1" thickBot="1">
      <c r="A14" s="137"/>
      <c r="B14" s="44"/>
      <c r="C14" s="45"/>
      <c r="D14" s="39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7"/>
      <c r="X14" s="48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48" s="36" customFormat="1" ht="18" customHeight="1" thickBot="1">
      <c r="A15" s="137"/>
      <c r="B15" s="373" t="s">
        <v>38</v>
      </c>
      <c r="C15" s="374"/>
      <c r="D15" s="375"/>
      <c r="E15" s="376" t="str">
        <f>D16</f>
        <v>月光原ＳＣ</v>
      </c>
      <c r="F15" s="377"/>
      <c r="G15" s="378"/>
      <c r="H15" s="379" t="str">
        <f>D17</f>
        <v>戸山ＳＣ</v>
      </c>
      <c r="I15" s="379"/>
      <c r="J15" s="379"/>
      <c r="K15" s="379" t="str">
        <f>D18</f>
        <v>ＦＣとんぼ</v>
      </c>
      <c r="L15" s="379"/>
      <c r="M15" s="379"/>
      <c r="N15" s="379" t="str">
        <f>D19</f>
        <v>不動ＳＣ</v>
      </c>
      <c r="O15" s="379"/>
      <c r="P15" s="379"/>
      <c r="Q15" s="174" t="s">
        <v>0</v>
      </c>
      <c r="R15" s="174" t="s">
        <v>1</v>
      </c>
      <c r="S15" s="174" t="s">
        <v>2</v>
      </c>
      <c r="T15" s="174" t="s">
        <v>3</v>
      </c>
      <c r="U15" s="174" t="s">
        <v>4</v>
      </c>
      <c r="V15" s="174" t="s">
        <v>5</v>
      </c>
      <c r="W15" s="175" t="s">
        <v>6</v>
      </c>
      <c r="X15" s="176" t="s">
        <v>7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1:48" s="43" customFormat="1" ht="18" customHeight="1">
      <c r="A16" s="138"/>
      <c r="B16" s="96" t="s">
        <v>24</v>
      </c>
      <c r="C16" s="97">
        <v>1</v>
      </c>
      <c r="D16" s="132" t="s">
        <v>122</v>
      </c>
      <c r="E16" s="389"/>
      <c r="F16" s="384"/>
      <c r="G16" s="385"/>
      <c r="H16" s="83">
        <v>7</v>
      </c>
      <c r="I16" s="84" t="str">
        <f>IF(H16=J16,"△",IF(H16&gt;J16,"◎","●"))</f>
        <v>◎</v>
      </c>
      <c r="J16" s="85">
        <v>1</v>
      </c>
      <c r="K16" s="83">
        <v>2</v>
      </c>
      <c r="L16" s="84" t="str">
        <f>IF(K16=M16,"△",IF(K16&gt;M16,"◎","●"))</f>
        <v>◎</v>
      </c>
      <c r="M16" s="85">
        <v>0</v>
      </c>
      <c r="N16" s="83">
        <v>2</v>
      </c>
      <c r="O16" s="84" t="str">
        <f>IF(N16=P16,"△",IF(N16&gt;P16,"◎","●"))</f>
        <v>◎</v>
      </c>
      <c r="P16" s="85">
        <v>0</v>
      </c>
      <c r="Q16" s="147">
        <v>3</v>
      </c>
      <c r="R16" s="147"/>
      <c r="S16" s="147"/>
      <c r="T16" s="147">
        <f>Q16*3+R16</f>
        <v>9</v>
      </c>
      <c r="U16" s="147">
        <f>H16+K16+N16</f>
        <v>11</v>
      </c>
      <c r="V16" s="147">
        <f>J16+M16+P16</f>
        <v>1</v>
      </c>
      <c r="W16" s="148">
        <f>U16-V16</f>
        <v>10</v>
      </c>
      <c r="X16" s="86">
        <v>1</v>
      </c>
      <c r="Y16" s="43">
        <v>9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48" s="43" customFormat="1" ht="18" customHeight="1">
      <c r="A17" s="138"/>
      <c r="B17" s="98" t="s">
        <v>46</v>
      </c>
      <c r="C17" s="99">
        <v>2</v>
      </c>
      <c r="D17" s="133" t="s">
        <v>121</v>
      </c>
      <c r="E17" s="89">
        <f>J16</f>
        <v>1</v>
      </c>
      <c r="F17" s="84" t="str">
        <f>IF(E17=G17,"△",IF(E17&gt;G17,"◎","●"))</f>
        <v>●</v>
      </c>
      <c r="G17" s="85">
        <f>H16</f>
        <v>7</v>
      </c>
      <c r="H17" s="383"/>
      <c r="I17" s="384"/>
      <c r="J17" s="385"/>
      <c r="K17" s="83">
        <v>0</v>
      </c>
      <c r="L17" s="84" t="str">
        <f>IF(K17=M17,"△",IF(K17&gt;M17,"◎","●"))</f>
        <v>●</v>
      </c>
      <c r="M17" s="85">
        <v>8</v>
      </c>
      <c r="N17" s="83">
        <v>0</v>
      </c>
      <c r="O17" s="84" t="str">
        <f>IF(N17=P17,"△",IF(N17&gt;P17,"◎","●"))</f>
        <v>●</v>
      </c>
      <c r="P17" s="85">
        <v>6</v>
      </c>
      <c r="Q17" s="147"/>
      <c r="R17" s="147"/>
      <c r="S17" s="147">
        <v>3</v>
      </c>
      <c r="T17" s="147">
        <f>Q17*3+R17</f>
        <v>0</v>
      </c>
      <c r="U17" s="147">
        <f>E17+K17+N17</f>
        <v>1</v>
      </c>
      <c r="V17" s="147">
        <f>G17+M17+P17</f>
        <v>21</v>
      </c>
      <c r="W17" s="148">
        <f>U17-V17</f>
        <v>-20</v>
      </c>
      <c r="X17" s="86">
        <v>4</v>
      </c>
      <c r="Y17" s="43">
        <v>10</v>
      </c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</row>
    <row r="18" spans="1:48" s="43" customFormat="1" ht="18" customHeight="1">
      <c r="A18" s="138"/>
      <c r="B18" s="98" t="s">
        <v>8</v>
      </c>
      <c r="C18" s="99">
        <v>3</v>
      </c>
      <c r="D18" s="133" t="s">
        <v>120</v>
      </c>
      <c r="E18" s="89">
        <f>M16</f>
        <v>0</v>
      </c>
      <c r="F18" s="84" t="str">
        <f>IF(E18=G18,"△",IF(E18&gt;G18,"◎","●"))</f>
        <v>●</v>
      </c>
      <c r="G18" s="85">
        <f>K16</f>
        <v>2</v>
      </c>
      <c r="H18" s="83">
        <f>M17</f>
        <v>8</v>
      </c>
      <c r="I18" s="84" t="str">
        <f>IF(H18=J18,"△",IF(H18&gt;J18,"◎","●"))</f>
        <v>◎</v>
      </c>
      <c r="J18" s="85">
        <f>K17</f>
        <v>0</v>
      </c>
      <c r="K18" s="383"/>
      <c r="L18" s="384"/>
      <c r="M18" s="385"/>
      <c r="N18" s="83">
        <v>2</v>
      </c>
      <c r="O18" s="84" t="str">
        <f>IF(N18=P18,"△",IF(N18&gt;P18,"◎","●"))</f>
        <v>◎</v>
      </c>
      <c r="P18" s="85">
        <v>1</v>
      </c>
      <c r="Q18" s="147">
        <v>2</v>
      </c>
      <c r="R18" s="147"/>
      <c r="S18" s="147">
        <v>1</v>
      </c>
      <c r="T18" s="147">
        <f>Q18*3+R18</f>
        <v>6</v>
      </c>
      <c r="U18" s="147">
        <f>E18+H18+N18</f>
        <v>10</v>
      </c>
      <c r="V18" s="147">
        <f>G18+J18+P18</f>
        <v>3</v>
      </c>
      <c r="W18" s="148">
        <f>U18-V18</f>
        <v>7</v>
      </c>
      <c r="X18" s="86">
        <v>2</v>
      </c>
      <c r="Y18" s="43">
        <v>11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</row>
    <row r="19" spans="1:48" s="43" customFormat="1" ht="20.25" customHeight="1" thickBot="1">
      <c r="A19" s="138"/>
      <c r="B19" s="100" t="s">
        <v>9</v>
      </c>
      <c r="C19" s="101">
        <v>4</v>
      </c>
      <c r="D19" s="134" t="s">
        <v>119</v>
      </c>
      <c r="E19" s="151">
        <f>P16</f>
        <v>0</v>
      </c>
      <c r="F19" s="92" t="str">
        <f>IF(E19=G19,"△",IF(E19&gt;G19,"◎","●"))</f>
        <v>●</v>
      </c>
      <c r="G19" s="93">
        <f>N16</f>
        <v>2</v>
      </c>
      <c r="H19" s="94">
        <f>P17</f>
        <v>6</v>
      </c>
      <c r="I19" s="92" t="str">
        <f>IF(H19=J19,"△",IF(H19&gt;J19,"◎","●"))</f>
        <v>◎</v>
      </c>
      <c r="J19" s="93">
        <f>N17</f>
        <v>0</v>
      </c>
      <c r="K19" s="94">
        <f>P18</f>
        <v>1</v>
      </c>
      <c r="L19" s="92" t="str">
        <f>IF(K19=M19,"△",IF(K19&gt;M19,"◎","●"))</f>
        <v>●</v>
      </c>
      <c r="M19" s="93">
        <f>N18</f>
        <v>2</v>
      </c>
      <c r="N19" s="386"/>
      <c r="O19" s="387"/>
      <c r="P19" s="388"/>
      <c r="Q19" s="149">
        <v>1</v>
      </c>
      <c r="R19" s="149"/>
      <c r="S19" s="149">
        <v>2</v>
      </c>
      <c r="T19" s="149">
        <f>Q19*3+R19</f>
        <v>3</v>
      </c>
      <c r="U19" s="149">
        <f>E19+H19+K19</f>
        <v>7</v>
      </c>
      <c r="V19" s="149">
        <f>G19+J19+M19</f>
        <v>4</v>
      </c>
      <c r="W19" s="150">
        <f>U19-V19</f>
        <v>3</v>
      </c>
      <c r="X19" s="95">
        <v>3</v>
      </c>
      <c r="Y19" s="43">
        <v>12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</row>
    <row r="20" spans="1:48" s="36" customFormat="1" ht="18" customHeight="1" thickBot="1">
      <c r="A20" s="137"/>
      <c r="B20" s="49"/>
      <c r="C20" s="50"/>
      <c r="D20" s="39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7"/>
      <c r="X20" s="48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</row>
    <row r="21" spans="1:48" s="36" customFormat="1" ht="18" customHeight="1" thickBot="1">
      <c r="A21" s="137"/>
      <c r="B21" s="373" t="s">
        <v>39</v>
      </c>
      <c r="C21" s="374"/>
      <c r="D21" s="375"/>
      <c r="E21" s="376" t="str">
        <f>D22</f>
        <v>暁星アストラ・ジュニア</v>
      </c>
      <c r="F21" s="377"/>
      <c r="G21" s="378"/>
      <c r="H21" s="379" t="str">
        <f>D23</f>
        <v>落一小ドリームス</v>
      </c>
      <c r="I21" s="379"/>
      <c r="J21" s="379"/>
      <c r="K21" s="379" t="str">
        <f>D24</f>
        <v>碑文谷ＦＣ</v>
      </c>
      <c r="L21" s="379"/>
      <c r="M21" s="379"/>
      <c r="N21" s="379" t="str">
        <f>D25</f>
        <v>ラスカル千駄木</v>
      </c>
      <c r="O21" s="379"/>
      <c r="P21" s="379"/>
      <c r="Q21" s="174" t="s">
        <v>0</v>
      </c>
      <c r="R21" s="174" t="s">
        <v>1</v>
      </c>
      <c r="S21" s="174" t="s">
        <v>2</v>
      </c>
      <c r="T21" s="174" t="s">
        <v>3</v>
      </c>
      <c r="U21" s="174" t="s">
        <v>4</v>
      </c>
      <c r="V21" s="174" t="s">
        <v>5</v>
      </c>
      <c r="W21" s="175" t="s">
        <v>6</v>
      </c>
      <c r="X21" s="176" t="s">
        <v>7</v>
      </c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</row>
    <row r="22" spans="1:48" s="43" customFormat="1" ht="18" customHeight="1">
      <c r="A22" s="138">
        <v>5</v>
      </c>
      <c r="B22" s="102" t="s">
        <v>25</v>
      </c>
      <c r="C22" s="103">
        <v>1</v>
      </c>
      <c r="D22" s="132" t="s">
        <v>92</v>
      </c>
      <c r="E22" s="389"/>
      <c r="F22" s="384"/>
      <c r="G22" s="385"/>
      <c r="H22" s="83">
        <v>20</v>
      </c>
      <c r="I22" s="84" t="str">
        <f>IF(H22=J22,"△",IF(H22&gt;J22,"◎","●"))</f>
        <v>◎</v>
      </c>
      <c r="J22" s="85">
        <v>0</v>
      </c>
      <c r="K22" s="83">
        <v>7</v>
      </c>
      <c r="L22" s="84" t="str">
        <f>IF(K22=M22,"△",IF(K22&gt;M22,"◎","●"))</f>
        <v>◎</v>
      </c>
      <c r="M22" s="85">
        <v>0</v>
      </c>
      <c r="N22" s="83">
        <v>4</v>
      </c>
      <c r="O22" s="84" t="str">
        <f>IF(N22=P22,"△",IF(N22&gt;P22,"◎","●"))</f>
        <v>△</v>
      </c>
      <c r="P22" s="85">
        <v>4</v>
      </c>
      <c r="Q22" s="147">
        <v>2</v>
      </c>
      <c r="R22" s="147">
        <v>1</v>
      </c>
      <c r="S22" s="147">
        <v>0</v>
      </c>
      <c r="T22" s="147">
        <f>Q22*3+R22</f>
        <v>7</v>
      </c>
      <c r="U22" s="147">
        <f>H22+K22+N22</f>
        <v>31</v>
      </c>
      <c r="V22" s="147">
        <f>J22+M22+P22</f>
        <v>4</v>
      </c>
      <c r="W22" s="148">
        <f>U22-V22</f>
        <v>27</v>
      </c>
      <c r="X22" s="86">
        <v>1</v>
      </c>
      <c r="Y22" s="43">
        <v>13</v>
      </c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48" s="43" customFormat="1" ht="18" customHeight="1">
      <c r="A23" s="138"/>
      <c r="B23" s="104" t="s">
        <v>10</v>
      </c>
      <c r="C23" s="105">
        <v>2</v>
      </c>
      <c r="D23" s="133" t="s">
        <v>93</v>
      </c>
      <c r="E23" s="89">
        <f>J22</f>
        <v>0</v>
      </c>
      <c r="F23" s="84" t="str">
        <f>IF(E23=G23,"△",IF(E23&gt;G23,"◎","●"))</f>
        <v>●</v>
      </c>
      <c r="G23" s="85">
        <f>H22</f>
        <v>20</v>
      </c>
      <c r="H23" s="383"/>
      <c r="I23" s="384"/>
      <c r="J23" s="385"/>
      <c r="K23" s="83">
        <v>0</v>
      </c>
      <c r="L23" s="84" t="str">
        <f>IF(K23=M23,"△",IF(K23&gt;M23,"◎","●"))</f>
        <v>●</v>
      </c>
      <c r="M23" s="85">
        <v>10</v>
      </c>
      <c r="N23" s="83">
        <v>0</v>
      </c>
      <c r="O23" s="84" t="str">
        <f>IF(N23=P23,"△",IF(N23&gt;P23,"◎","●"))</f>
        <v>●</v>
      </c>
      <c r="P23" s="85">
        <v>14</v>
      </c>
      <c r="Q23" s="147">
        <v>0</v>
      </c>
      <c r="R23" s="147">
        <v>0</v>
      </c>
      <c r="S23" s="147">
        <v>3</v>
      </c>
      <c r="T23" s="147">
        <f>Q23*3+R23</f>
        <v>0</v>
      </c>
      <c r="U23" s="147">
        <f>E23+K23+N23</f>
        <v>0</v>
      </c>
      <c r="V23" s="147">
        <f>G23+M23+P23</f>
        <v>44</v>
      </c>
      <c r="W23" s="148">
        <f>U23-V23</f>
        <v>-44</v>
      </c>
      <c r="X23" s="86">
        <v>4</v>
      </c>
      <c r="Y23" s="43">
        <v>14</v>
      </c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1:48" s="43" customFormat="1" ht="18" customHeight="1">
      <c r="A24" s="138"/>
      <c r="B24" s="104" t="s">
        <v>11</v>
      </c>
      <c r="C24" s="105">
        <v>3</v>
      </c>
      <c r="D24" s="177" t="s">
        <v>118</v>
      </c>
      <c r="E24" s="89">
        <f>M22</f>
        <v>0</v>
      </c>
      <c r="F24" s="84" t="str">
        <f>IF(E24=G24,"△",IF(E24&gt;G24,"◎","●"))</f>
        <v>●</v>
      </c>
      <c r="G24" s="85">
        <f>K22</f>
        <v>7</v>
      </c>
      <c r="H24" s="83">
        <v>10</v>
      </c>
      <c r="I24" s="84" t="str">
        <f>IF(H24=J24,"△",IF(H24&gt;J24,"◎","●"))</f>
        <v>◎</v>
      </c>
      <c r="J24" s="85">
        <v>0</v>
      </c>
      <c r="K24" s="383"/>
      <c r="L24" s="384"/>
      <c r="M24" s="385"/>
      <c r="N24" s="83">
        <v>1</v>
      </c>
      <c r="O24" s="84" t="str">
        <f>IF(N24=P24,"△",IF(N24&gt;P24,"◎","●"))</f>
        <v>●</v>
      </c>
      <c r="P24" s="85">
        <v>3</v>
      </c>
      <c r="Q24" s="147">
        <v>1</v>
      </c>
      <c r="R24" s="147">
        <v>0</v>
      </c>
      <c r="S24" s="147">
        <v>2</v>
      </c>
      <c r="T24" s="147">
        <f>Q24*3+R24</f>
        <v>3</v>
      </c>
      <c r="U24" s="147">
        <f>E24+H24+N24</f>
        <v>11</v>
      </c>
      <c r="V24" s="147">
        <f>G24+J24+P24</f>
        <v>10</v>
      </c>
      <c r="W24" s="148">
        <f>U24-V24</f>
        <v>1</v>
      </c>
      <c r="X24" s="86">
        <v>3</v>
      </c>
      <c r="Y24" s="43">
        <v>15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48" s="43" customFormat="1" ht="21" customHeight="1" thickBot="1">
      <c r="A25" s="138"/>
      <c r="B25" s="106" t="s">
        <v>12</v>
      </c>
      <c r="C25" s="107">
        <v>4</v>
      </c>
      <c r="D25" s="134" t="s">
        <v>94</v>
      </c>
      <c r="E25" s="151">
        <f>P22</f>
        <v>4</v>
      </c>
      <c r="F25" s="92" t="str">
        <f>IF(E25=G25,"△",IF(E25&gt;G25,"◎","●"))</f>
        <v>△</v>
      </c>
      <c r="G25" s="93">
        <f>N22</f>
        <v>4</v>
      </c>
      <c r="H25" s="94">
        <f>P23</f>
        <v>14</v>
      </c>
      <c r="I25" s="92" t="str">
        <f>IF(H25=J25,"△",IF(H25&gt;J25,"◎","●"))</f>
        <v>◎</v>
      </c>
      <c r="J25" s="93">
        <f>N23</f>
        <v>0</v>
      </c>
      <c r="K25" s="94">
        <v>3</v>
      </c>
      <c r="L25" s="92" t="str">
        <f>IF(K25=M25,"△",IF(K25&gt;M25,"◎","●"))</f>
        <v>◎</v>
      </c>
      <c r="M25" s="93">
        <v>1</v>
      </c>
      <c r="N25" s="386"/>
      <c r="O25" s="387"/>
      <c r="P25" s="388"/>
      <c r="Q25" s="149">
        <v>2</v>
      </c>
      <c r="R25" s="149">
        <v>1</v>
      </c>
      <c r="S25" s="149">
        <v>0</v>
      </c>
      <c r="T25" s="149">
        <f>Q25*3+R25</f>
        <v>7</v>
      </c>
      <c r="U25" s="149">
        <f>E25+H25+K25</f>
        <v>21</v>
      </c>
      <c r="V25" s="149">
        <f>G25+J25+M25</f>
        <v>5</v>
      </c>
      <c r="W25" s="150">
        <f>U25-V25</f>
        <v>16</v>
      </c>
      <c r="X25" s="95">
        <v>2</v>
      </c>
      <c r="Y25" s="43">
        <v>16</v>
      </c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1:48" s="36" customFormat="1" ht="18" customHeight="1" thickBot="1">
      <c r="A26" s="137"/>
      <c r="B26" s="51"/>
      <c r="C26" s="52"/>
      <c r="D26" s="39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7"/>
      <c r="X26" s="48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</row>
    <row r="27" spans="1:48" s="36" customFormat="1" ht="18" customHeight="1" thickBot="1">
      <c r="A27" s="137"/>
      <c r="B27" s="373" t="s">
        <v>40</v>
      </c>
      <c r="C27" s="374"/>
      <c r="D27" s="375"/>
      <c r="E27" s="376" t="str">
        <f>D28</f>
        <v>新宿内藤</v>
      </c>
      <c r="F27" s="377"/>
      <c r="G27" s="378"/>
      <c r="H27" s="379" t="str">
        <f>D29</f>
        <v>ＳＤＳＣ</v>
      </c>
      <c r="I27" s="379"/>
      <c r="J27" s="379"/>
      <c r="K27" s="379" t="str">
        <f>D30</f>
        <v>ＯＣＨＩＳＡＮ</v>
      </c>
      <c r="L27" s="379"/>
      <c r="M27" s="379"/>
      <c r="N27" s="379" t="str">
        <f>D31</f>
        <v>五本木ＦＣ</v>
      </c>
      <c r="O27" s="379"/>
      <c r="P27" s="379"/>
      <c r="Q27" s="174" t="s">
        <v>0</v>
      </c>
      <c r="R27" s="174" t="s">
        <v>1</v>
      </c>
      <c r="S27" s="174" t="s">
        <v>2</v>
      </c>
      <c r="T27" s="174" t="s">
        <v>3</v>
      </c>
      <c r="U27" s="174" t="s">
        <v>4</v>
      </c>
      <c r="V27" s="174" t="s">
        <v>5</v>
      </c>
      <c r="W27" s="175" t="s">
        <v>6</v>
      </c>
      <c r="X27" s="176" t="s">
        <v>7</v>
      </c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48" s="43" customFormat="1" ht="18" customHeight="1">
      <c r="A28" s="138"/>
      <c r="B28" s="108" t="s">
        <v>31</v>
      </c>
      <c r="C28" s="109">
        <v>1</v>
      </c>
      <c r="D28" s="132" t="s">
        <v>89</v>
      </c>
      <c r="E28" s="389"/>
      <c r="F28" s="384"/>
      <c r="G28" s="385"/>
      <c r="H28" s="83">
        <v>6</v>
      </c>
      <c r="I28" s="84" t="str">
        <f>IF(H28=J28,"△",IF(H28&gt;J28,"◎","●"))</f>
        <v>◎</v>
      </c>
      <c r="J28" s="85">
        <v>0</v>
      </c>
      <c r="K28" s="83">
        <v>15</v>
      </c>
      <c r="L28" s="84" t="str">
        <f>IF(K28=M28,"△",IF(K28&gt;M28,"◎","●"))</f>
        <v>◎</v>
      </c>
      <c r="M28" s="85">
        <v>0</v>
      </c>
      <c r="N28" s="83">
        <v>1</v>
      </c>
      <c r="O28" s="84" t="str">
        <f>IF(N28=P28,"△",IF(N28&gt;P28,"◎","●"))</f>
        <v>◎</v>
      </c>
      <c r="P28" s="85">
        <v>0</v>
      </c>
      <c r="Q28" s="147">
        <v>3</v>
      </c>
      <c r="R28" s="147"/>
      <c r="S28" s="147"/>
      <c r="T28" s="147">
        <f>Q28*3+R28</f>
        <v>9</v>
      </c>
      <c r="U28" s="147">
        <f>H28+K28+N28</f>
        <v>22</v>
      </c>
      <c r="V28" s="147">
        <f>J28+M28+P28</f>
        <v>0</v>
      </c>
      <c r="W28" s="148">
        <f>U28-V28</f>
        <v>22</v>
      </c>
      <c r="X28" s="86">
        <v>1</v>
      </c>
      <c r="Y28" s="43">
        <v>17</v>
      </c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</row>
    <row r="29" spans="1:48" s="43" customFormat="1" ht="18" customHeight="1">
      <c r="A29" s="138"/>
      <c r="B29" s="110" t="s">
        <v>13</v>
      </c>
      <c r="C29" s="111">
        <v>2</v>
      </c>
      <c r="D29" s="133" t="s">
        <v>90</v>
      </c>
      <c r="E29" s="89">
        <f>J28</f>
        <v>0</v>
      </c>
      <c r="F29" s="84" t="str">
        <f>IF(E29=G29,"△",IF(E29&gt;G29,"◎","●"))</f>
        <v>●</v>
      </c>
      <c r="G29" s="85">
        <f>H28</f>
        <v>6</v>
      </c>
      <c r="H29" s="383"/>
      <c r="I29" s="384"/>
      <c r="J29" s="385"/>
      <c r="K29" s="83">
        <v>4</v>
      </c>
      <c r="L29" s="84" t="str">
        <f>IF(K29=M29,"△",IF(K29&gt;M29,"◎","●"))</f>
        <v>◎</v>
      </c>
      <c r="M29" s="85">
        <v>1</v>
      </c>
      <c r="N29" s="83">
        <v>1</v>
      </c>
      <c r="O29" s="84" t="str">
        <f>IF(N29=P29,"△",IF(N29&gt;P29,"◎","●"))</f>
        <v>●</v>
      </c>
      <c r="P29" s="85">
        <v>2</v>
      </c>
      <c r="Q29" s="147">
        <v>1</v>
      </c>
      <c r="R29" s="147"/>
      <c r="S29" s="147">
        <v>2</v>
      </c>
      <c r="T29" s="147">
        <f>Q29*3+R29</f>
        <v>3</v>
      </c>
      <c r="U29" s="147">
        <f>E29+K29+N29</f>
        <v>5</v>
      </c>
      <c r="V29" s="147">
        <f>G29+M29+P29</f>
        <v>9</v>
      </c>
      <c r="W29" s="148">
        <f>U29-V29</f>
        <v>-4</v>
      </c>
      <c r="X29" s="86">
        <v>3</v>
      </c>
      <c r="Y29" s="43">
        <v>18</v>
      </c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48" s="43" customFormat="1" ht="18" customHeight="1">
      <c r="A30" s="138"/>
      <c r="B30" s="110" t="s">
        <v>14</v>
      </c>
      <c r="C30" s="111">
        <v>3</v>
      </c>
      <c r="D30" s="133" t="s">
        <v>91</v>
      </c>
      <c r="E30" s="89">
        <f>M28</f>
        <v>0</v>
      </c>
      <c r="F30" s="84" t="str">
        <f>IF(E30=G30,"△",IF(E30&gt;G30,"◎","●"))</f>
        <v>●</v>
      </c>
      <c r="G30" s="85">
        <f>K28</f>
        <v>15</v>
      </c>
      <c r="H30" s="83">
        <f>M29</f>
        <v>1</v>
      </c>
      <c r="I30" s="84" t="str">
        <f>IF(H30=J30,"△",IF(H30&gt;J30,"◎","●"))</f>
        <v>●</v>
      </c>
      <c r="J30" s="85">
        <f>K29</f>
        <v>4</v>
      </c>
      <c r="K30" s="383"/>
      <c r="L30" s="384"/>
      <c r="M30" s="385"/>
      <c r="N30" s="83">
        <v>1</v>
      </c>
      <c r="O30" s="84" t="str">
        <f>IF(N30=P30,"△",IF(N30&gt;P30,"◎","●"))</f>
        <v>●</v>
      </c>
      <c r="P30" s="85">
        <v>4</v>
      </c>
      <c r="Q30" s="147"/>
      <c r="R30" s="147"/>
      <c r="S30" s="147">
        <v>3</v>
      </c>
      <c r="T30" s="147">
        <f>Q30*3+R30</f>
        <v>0</v>
      </c>
      <c r="U30" s="147">
        <f>E30+H30+N30</f>
        <v>2</v>
      </c>
      <c r="V30" s="147">
        <f>G30+J30+P30</f>
        <v>23</v>
      </c>
      <c r="W30" s="148">
        <f>U30-V30</f>
        <v>-21</v>
      </c>
      <c r="X30" s="86">
        <v>4</v>
      </c>
      <c r="Y30" s="43">
        <v>19</v>
      </c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</row>
    <row r="31" spans="1:48" s="43" customFormat="1" ht="18" customHeight="1" thickBot="1">
      <c r="A31" s="138"/>
      <c r="B31" s="112" t="s">
        <v>15</v>
      </c>
      <c r="C31" s="113">
        <v>4</v>
      </c>
      <c r="D31" s="135" t="s">
        <v>117</v>
      </c>
      <c r="E31" s="151">
        <f>P28</f>
        <v>0</v>
      </c>
      <c r="F31" s="92" t="str">
        <f>IF(E31=G31,"△",IF(E31&gt;G31,"◎","●"))</f>
        <v>●</v>
      </c>
      <c r="G31" s="93">
        <f>N28</f>
        <v>1</v>
      </c>
      <c r="H31" s="94">
        <f>P29</f>
        <v>2</v>
      </c>
      <c r="I31" s="92" t="str">
        <f>IF(H31=J31,"△",IF(H31&gt;J31,"◎","●"))</f>
        <v>◎</v>
      </c>
      <c r="J31" s="93">
        <f>N29</f>
        <v>1</v>
      </c>
      <c r="K31" s="94">
        <f>P30</f>
        <v>4</v>
      </c>
      <c r="L31" s="92" t="str">
        <f>IF(K31=M31,"△",IF(K31&gt;M31,"◎","●"))</f>
        <v>◎</v>
      </c>
      <c r="M31" s="93">
        <f>N30</f>
        <v>1</v>
      </c>
      <c r="N31" s="386"/>
      <c r="O31" s="387"/>
      <c r="P31" s="388"/>
      <c r="Q31" s="149">
        <v>2</v>
      </c>
      <c r="R31" s="149"/>
      <c r="S31" s="149">
        <v>1</v>
      </c>
      <c r="T31" s="149">
        <f>Q31*3+R31</f>
        <v>6</v>
      </c>
      <c r="U31" s="149">
        <f>E31+H31+K31</f>
        <v>6</v>
      </c>
      <c r="V31" s="149">
        <f>G31+J31+M31</f>
        <v>3</v>
      </c>
      <c r="W31" s="150">
        <f>U31-V31</f>
        <v>3</v>
      </c>
      <c r="X31" s="95">
        <v>2</v>
      </c>
      <c r="Y31" s="43">
        <v>20</v>
      </c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</row>
    <row r="32" spans="1:48" s="36" customFormat="1" ht="18" customHeight="1" thickBot="1">
      <c r="A32" s="137"/>
      <c r="B32" s="53"/>
      <c r="C32" s="54"/>
      <c r="D32" s="39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7"/>
      <c r="X32" s="48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</row>
    <row r="33" spans="1:48" s="36" customFormat="1" ht="18" customHeight="1" thickBot="1">
      <c r="A33" s="137"/>
      <c r="B33" s="373" t="s">
        <v>41</v>
      </c>
      <c r="C33" s="374"/>
      <c r="D33" s="375"/>
      <c r="E33" s="376" t="str">
        <f>D34</f>
        <v>渋谷東部ＪＦＣ</v>
      </c>
      <c r="F33" s="377"/>
      <c r="G33" s="378"/>
      <c r="H33" s="379" t="str">
        <f>D35</f>
        <v>本町スポーツ少年団</v>
      </c>
      <c r="I33" s="379"/>
      <c r="J33" s="379"/>
      <c r="K33" s="379" t="str">
        <f>D36</f>
        <v>新宿ＦＣ</v>
      </c>
      <c r="L33" s="379"/>
      <c r="M33" s="379"/>
      <c r="N33" s="379">
        <f>D37</f>
        <v>0</v>
      </c>
      <c r="O33" s="379"/>
      <c r="P33" s="379"/>
      <c r="Q33" s="174" t="s">
        <v>0</v>
      </c>
      <c r="R33" s="174" t="s">
        <v>1</v>
      </c>
      <c r="S33" s="174" t="s">
        <v>2</v>
      </c>
      <c r="T33" s="174" t="s">
        <v>3</v>
      </c>
      <c r="U33" s="174" t="s">
        <v>4</v>
      </c>
      <c r="V33" s="174" t="s">
        <v>5</v>
      </c>
      <c r="W33" s="175" t="s">
        <v>6</v>
      </c>
      <c r="X33" s="176" t="s">
        <v>7</v>
      </c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</row>
    <row r="34" spans="1:48" s="43" customFormat="1" ht="18" customHeight="1">
      <c r="A34" s="138">
        <v>4</v>
      </c>
      <c r="B34" s="114" t="s">
        <v>28</v>
      </c>
      <c r="C34" s="115">
        <v>1</v>
      </c>
      <c r="D34" s="133" t="s">
        <v>291</v>
      </c>
      <c r="E34" s="389"/>
      <c r="F34" s="384"/>
      <c r="G34" s="385"/>
      <c r="H34" s="83">
        <v>8</v>
      </c>
      <c r="I34" s="84" t="str">
        <f>IF(H34=J34,"△",IF(H34&gt;J34,"◎","●"))</f>
        <v>◎</v>
      </c>
      <c r="J34" s="85">
        <v>0</v>
      </c>
      <c r="K34" s="83">
        <v>7</v>
      </c>
      <c r="L34" s="84" t="str">
        <f>IF(K34=M34,"△",IF(K34&gt;M34,"◎","●"))</f>
        <v>◎</v>
      </c>
      <c r="M34" s="85">
        <v>0</v>
      </c>
      <c r="N34" s="83"/>
      <c r="O34" s="84" t="str">
        <f>IF(N34=P34,"△",IF(N34&gt;P34,"◎","●"))</f>
        <v>△</v>
      </c>
      <c r="P34" s="85"/>
      <c r="Q34" s="147">
        <v>2</v>
      </c>
      <c r="R34" s="147">
        <v>0</v>
      </c>
      <c r="S34" s="147">
        <v>0</v>
      </c>
      <c r="T34" s="147">
        <f>Q34*3+R34</f>
        <v>6</v>
      </c>
      <c r="U34" s="147">
        <f>H34+K34+N34</f>
        <v>15</v>
      </c>
      <c r="V34" s="147">
        <f>J34+M34+P34</f>
        <v>0</v>
      </c>
      <c r="W34" s="148">
        <f>U34-V34</f>
        <v>15</v>
      </c>
      <c r="X34" s="86">
        <v>1</v>
      </c>
      <c r="Y34" s="43">
        <v>21</v>
      </c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</row>
    <row r="35" spans="1:48" s="43" customFormat="1" ht="18" customHeight="1">
      <c r="A35" s="138"/>
      <c r="B35" s="116" t="s">
        <v>16</v>
      </c>
      <c r="C35" s="117">
        <v>2</v>
      </c>
      <c r="D35" s="133" t="s">
        <v>95</v>
      </c>
      <c r="E35" s="89">
        <f>J34</f>
        <v>0</v>
      </c>
      <c r="F35" s="84" t="str">
        <f>IF(E35=G35,"△",IF(E35&gt;G35,"◎","●"))</f>
        <v>●</v>
      </c>
      <c r="G35" s="85">
        <f>H34</f>
        <v>8</v>
      </c>
      <c r="H35" s="383"/>
      <c r="I35" s="384"/>
      <c r="J35" s="385"/>
      <c r="K35" s="83">
        <v>0</v>
      </c>
      <c r="L35" s="84" t="str">
        <f>IF(K35=M35,"△",IF(K35&gt;M35,"◎","●"))</f>
        <v>●</v>
      </c>
      <c r="M35" s="85">
        <v>6</v>
      </c>
      <c r="N35" s="83"/>
      <c r="O35" s="84" t="str">
        <f>IF(N35=P35,"△",IF(N35&gt;P35,"◎","●"))</f>
        <v>△</v>
      </c>
      <c r="P35" s="85"/>
      <c r="Q35" s="147">
        <v>0</v>
      </c>
      <c r="R35" s="147">
        <v>0</v>
      </c>
      <c r="S35" s="147">
        <v>2</v>
      </c>
      <c r="T35" s="147">
        <f>Q35*3+R35</f>
        <v>0</v>
      </c>
      <c r="U35" s="147">
        <f>E35+K35+N35</f>
        <v>0</v>
      </c>
      <c r="V35" s="147">
        <f>G35+M35+P35</f>
        <v>14</v>
      </c>
      <c r="W35" s="148">
        <f>U35-V35</f>
        <v>-14</v>
      </c>
      <c r="X35" s="86">
        <v>3</v>
      </c>
      <c r="Y35" s="43">
        <v>22</v>
      </c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</row>
    <row r="36" spans="1:48" s="43" customFormat="1" ht="18" customHeight="1">
      <c r="A36" s="138"/>
      <c r="B36" s="116" t="s">
        <v>16</v>
      </c>
      <c r="C36" s="117">
        <v>3</v>
      </c>
      <c r="D36" s="133" t="s">
        <v>116</v>
      </c>
      <c r="E36" s="89">
        <f>M34</f>
        <v>0</v>
      </c>
      <c r="F36" s="84" t="str">
        <f>IF(E36=G36,"△",IF(E36&gt;G36,"◎","●"))</f>
        <v>●</v>
      </c>
      <c r="G36" s="85">
        <f>K34</f>
        <v>7</v>
      </c>
      <c r="H36" s="83">
        <v>6</v>
      </c>
      <c r="I36" s="84" t="str">
        <f>IF(H36=J36,"△",IF(H36&gt;J36,"◎","●"))</f>
        <v>◎</v>
      </c>
      <c r="J36" s="85">
        <v>0</v>
      </c>
      <c r="K36" s="383"/>
      <c r="L36" s="384"/>
      <c r="M36" s="385"/>
      <c r="N36" s="83"/>
      <c r="O36" s="84" t="str">
        <f>IF(N36=P36,"△",IF(N36&gt;P36,"◎","●"))</f>
        <v>△</v>
      </c>
      <c r="P36" s="85"/>
      <c r="Q36" s="147">
        <v>1</v>
      </c>
      <c r="R36" s="147">
        <v>0</v>
      </c>
      <c r="S36" s="147">
        <v>1</v>
      </c>
      <c r="T36" s="147">
        <f>Q36*3+R36</f>
        <v>3</v>
      </c>
      <c r="U36" s="147">
        <f>E36+H36+N36</f>
        <v>6</v>
      </c>
      <c r="V36" s="147">
        <f>G36+J36+P36</f>
        <v>7</v>
      </c>
      <c r="W36" s="148">
        <f>U36-V36</f>
        <v>-1</v>
      </c>
      <c r="X36" s="86">
        <v>2</v>
      </c>
      <c r="Y36" s="43">
        <v>23</v>
      </c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</row>
    <row r="37" spans="1:48" s="43" customFormat="1" ht="0.75" customHeight="1" thickBot="1">
      <c r="A37" s="138"/>
      <c r="B37" s="118" t="s">
        <v>17</v>
      </c>
      <c r="C37" s="119">
        <v>4</v>
      </c>
      <c r="D37" s="134"/>
      <c r="E37" s="151">
        <f>P34</f>
        <v>0</v>
      </c>
      <c r="F37" s="92" t="str">
        <f>IF(E37=G37,"△",IF(E37&gt;G37,"◎","●"))</f>
        <v>△</v>
      </c>
      <c r="G37" s="93">
        <f>N34</f>
        <v>0</v>
      </c>
      <c r="H37" s="94">
        <f>P35</f>
        <v>0</v>
      </c>
      <c r="I37" s="92" t="str">
        <f>IF(H37=J37,"△",IF(H37&gt;J37,"◎","●"))</f>
        <v>△</v>
      </c>
      <c r="J37" s="93">
        <f>N35</f>
        <v>0</v>
      </c>
      <c r="K37" s="94">
        <f>P36</f>
        <v>0</v>
      </c>
      <c r="L37" s="92" t="str">
        <f>IF(K37=M37,"△",IF(K37&gt;M37,"◎","●"))</f>
        <v>△</v>
      </c>
      <c r="M37" s="93">
        <f>N36</f>
        <v>0</v>
      </c>
      <c r="N37" s="386"/>
      <c r="O37" s="387"/>
      <c r="P37" s="388"/>
      <c r="Q37" s="149"/>
      <c r="R37" s="149"/>
      <c r="S37" s="149"/>
      <c r="T37" s="149">
        <f>Q37*3+R37</f>
        <v>0</v>
      </c>
      <c r="U37" s="149">
        <f>E37+H37+K37</f>
        <v>0</v>
      </c>
      <c r="V37" s="149">
        <f>G37+J37+M37</f>
        <v>0</v>
      </c>
      <c r="W37" s="150">
        <f>U37-V37</f>
        <v>0</v>
      </c>
      <c r="X37" s="95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</row>
    <row r="38" spans="1:48" s="36" customFormat="1" ht="18" customHeight="1" thickBot="1">
      <c r="A38" s="137"/>
      <c r="B38" s="55"/>
      <c r="C38" s="56"/>
      <c r="D38" s="39"/>
      <c r="E38" s="57"/>
      <c r="F38" s="35"/>
      <c r="G38" s="35"/>
      <c r="J38" s="35"/>
      <c r="K38" s="35"/>
      <c r="N38" s="35"/>
      <c r="O38" s="35"/>
      <c r="X38" s="35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</row>
    <row r="39" spans="1:48" s="36" customFormat="1" ht="18" customHeight="1" thickBot="1">
      <c r="A39" s="137"/>
      <c r="B39" s="373" t="s">
        <v>42</v>
      </c>
      <c r="C39" s="374"/>
      <c r="D39" s="375"/>
      <c r="E39" s="376" t="str">
        <f>D40</f>
        <v>FCﾄﾘﾌﾟﾚｯﾀ渋谷Ｊｒ</v>
      </c>
      <c r="F39" s="377"/>
      <c r="G39" s="378"/>
      <c r="H39" s="379" t="str">
        <f>D41</f>
        <v>千駄谷ＳＣ</v>
      </c>
      <c r="I39" s="379"/>
      <c r="J39" s="379"/>
      <c r="K39" s="379" t="str">
        <f>D42</f>
        <v>ＦＣ上目黒</v>
      </c>
      <c r="L39" s="379"/>
      <c r="M39" s="379"/>
      <c r="N39" s="379">
        <f>D43</f>
        <v>0</v>
      </c>
      <c r="O39" s="379"/>
      <c r="P39" s="379"/>
      <c r="Q39" s="174" t="s">
        <v>0</v>
      </c>
      <c r="R39" s="174" t="s">
        <v>1</v>
      </c>
      <c r="S39" s="174" t="s">
        <v>2</v>
      </c>
      <c r="T39" s="174" t="s">
        <v>3</v>
      </c>
      <c r="U39" s="174" t="s">
        <v>4</v>
      </c>
      <c r="V39" s="174" t="s">
        <v>5</v>
      </c>
      <c r="W39" s="175" t="s">
        <v>6</v>
      </c>
      <c r="X39" s="176" t="s">
        <v>7</v>
      </c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</row>
    <row r="40" spans="1:48" s="43" customFormat="1" ht="18" customHeight="1">
      <c r="A40" s="138">
        <v>3</v>
      </c>
      <c r="B40" s="120" t="s">
        <v>29</v>
      </c>
      <c r="C40" s="121">
        <v>1</v>
      </c>
      <c r="D40" s="215" t="s">
        <v>96</v>
      </c>
      <c r="E40" s="389"/>
      <c r="F40" s="384"/>
      <c r="G40" s="385"/>
      <c r="H40" s="83">
        <v>4</v>
      </c>
      <c r="I40" s="84" t="str">
        <f>IF(H40=J40,"△",IF(H40&gt;J40,"◎","●"))</f>
        <v>◎</v>
      </c>
      <c r="J40" s="85">
        <v>0</v>
      </c>
      <c r="K40" s="83">
        <v>7</v>
      </c>
      <c r="L40" s="84" t="str">
        <f>IF(K40=M40,"△",IF(K40&gt;M40,"◎","●"))</f>
        <v>◎</v>
      </c>
      <c r="M40" s="85">
        <v>0</v>
      </c>
      <c r="N40" s="83"/>
      <c r="O40" s="84" t="str">
        <f>IF(N40=P40,"△",IF(N40&gt;P40,"◎","●"))</f>
        <v>△</v>
      </c>
      <c r="P40" s="85"/>
      <c r="Q40" s="147">
        <v>2</v>
      </c>
      <c r="R40" s="147">
        <v>0</v>
      </c>
      <c r="S40" s="147">
        <v>0</v>
      </c>
      <c r="T40" s="147">
        <f>Q40*3+R40</f>
        <v>6</v>
      </c>
      <c r="U40" s="147">
        <f>H40+K40+N40</f>
        <v>11</v>
      </c>
      <c r="V40" s="147">
        <f>J40+M40+P40</f>
        <v>0</v>
      </c>
      <c r="W40" s="148">
        <f>U40-V40</f>
        <v>11</v>
      </c>
      <c r="X40" s="86">
        <v>1</v>
      </c>
      <c r="Y40" s="43">
        <v>24</v>
      </c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</row>
    <row r="41" spans="1:48" s="43" customFormat="1" ht="18" customHeight="1">
      <c r="A41" s="138"/>
      <c r="B41" s="122" t="s">
        <v>18</v>
      </c>
      <c r="C41" s="123">
        <v>2</v>
      </c>
      <c r="D41" s="214" t="s">
        <v>114</v>
      </c>
      <c r="E41" s="89">
        <f>J40</f>
        <v>0</v>
      </c>
      <c r="F41" s="84" t="str">
        <f>IF(E41=G41,"△",IF(E41&gt;G41,"◎","●"))</f>
        <v>●</v>
      </c>
      <c r="G41" s="85">
        <f>H40</f>
        <v>4</v>
      </c>
      <c r="H41" s="383"/>
      <c r="I41" s="384"/>
      <c r="J41" s="385"/>
      <c r="K41" s="83">
        <v>1</v>
      </c>
      <c r="L41" s="84" t="str">
        <f>IF(K41=M41,"△",IF(K41&gt;M41,"◎","●"))</f>
        <v>◎</v>
      </c>
      <c r="M41" s="85">
        <v>0</v>
      </c>
      <c r="N41" s="83"/>
      <c r="O41" s="84" t="str">
        <f>IF(N41=P41,"△",IF(N41&gt;P41,"◎","●"))</f>
        <v>△</v>
      </c>
      <c r="P41" s="85"/>
      <c r="Q41" s="147">
        <v>1</v>
      </c>
      <c r="R41" s="147">
        <v>0</v>
      </c>
      <c r="S41" s="147">
        <v>1</v>
      </c>
      <c r="T41" s="147">
        <f>Q41*3+R41</f>
        <v>3</v>
      </c>
      <c r="U41" s="147">
        <f>E41+K41+N41</f>
        <v>1</v>
      </c>
      <c r="V41" s="147">
        <f>G41+M41+P41</f>
        <v>4</v>
      </c>
      <c r="W41" s="148">
        <f>U41-V41</f>
        <v>-3</v>
      </c>
      <c r="X41" s="86">
        <v>2</v>
      </c>
      <c r="Y41" s="43">
        <v>25</v>
      </c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</row>
    <row r="42" spans="1:48" s="43" customFormat="1" ht="18" customHeight="1">
      <c r="A42" s="138"/>
      <c r="B42" s="122" t="s">
        <v>19</v>
      </c>
      <c r="C42" s="123">
        <v>3</v>
      </c>
      <c r="D42" s="133" t="s">
        <v>115</v>
      </c>
      <c r="E42" s="89">
        <f>M40</f>
        <v>0</v>
      </c>
      <c r="F42" s="84" t="str">
        <f>IF(E42=G42,"△",IF(E42&gt;G42,"◎","●"))</f>
        <v>●</v>
      </c>
      <c r="G42" s="85">
        <f>K40</f>
        <v>7</v>
      </c>
      <c r="H42" s="83">
        <f>M41</f>
        <v>0</v>
      </c>
      <c r="I42" s="84" t="str">
        <f>IF(H42=J42,"△",IF(H42&gt;J42,"◎","●"))</f>
        <v>●</v>
      </c>
      <c r="J42" s="85">
        <f>K41</f>
        <v>1</v>
      </c>
      <c r="K42" s="383"/>
      <c r="L42" s="384"/>
      <c r="M42" s="385"/>
      <c r="N42" s="83"/>
      <c r="O42" s="84" t="str">
        <f>IF(N42=P42,"△",IF(N42&gt;P42,"◎","●"))</f>
        <v>△</v>
      </c>
      <c r="P42" s="85"/>
      <c r="Q42" s="147">
        <v>0</v>
      </c>
      <c r="R42" s="147">
        <v>0</v>
      </c>
      <c r="S42" s="147">
        <v>2</v>
      </c>
      <c r="T42" s="147">
        <f>Q42*3+R42</f>
        <v>0</v>
      </c>
      <c r="U42" s="147">
        <f>E42+H42+N42</f>
        <v>0</v>
      </c>
      <c r="V42" s="147">
        <f>G42+J42+P42</f>
        <v>8</v>
      </c>
      <c r="W42" s="148">
        <f>U42-V42</f>
        <v>-8</v>
      </c>
      <c r="X42" s="86">
        <v>3</v>
      </c>
      <c r="Y42" s="43">
        <v>26</v>
      </c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</row>
    <row r="43" spans="1:48" s="43" customFormat="1" ht="1.5" customHeight="1" thickBot="1">
      <c r="A43" s="138"/>
      <c r="B43" s="124" t="s">
        <v>19</v>
      </c>
      <c r="C43" s="125">
        <v>4</v>
      </c>
      <c r="D43" s="134"/>
      <c r="E43" s="151">
        <f>P40</f>
        <v>0</v>
      </c>
      <c r="F43" s="92" t="str">
        <f>IF(E43=G43,"△",IF(E43&gt;G43,"◎","●"))</f>
        <v>△</v>
      </c>
      <c r="G43" s="93">
        <f>N40</f>
        <v>0</v>
      </c>
      <c r="H43" s="94">
        <f>P41</f>
        <v>0</v>
      </c>
      <c r="I43" s="92" t="str">
        <f>IF(H43=J43,"△",IF(H43&gt;J43,"◎","●"))</f>
        <v>△</v>
      </c>
      <c r="J43" s="93">
        <f>N41</f>
        <v>0</v>
      </c>
      <c r="K43" s="94">
        <f>P42</f>
        <v>0</v>
      </c>
      <c r="L43" s="92" t="str">
        <f>IF(K43=M43,"△",IF(K43&gt;M43,"◎","●"))</f>
        <v>△</v>
      </c>
      <c r="M43" s="93">
        <f>N42</f>
        <v>0</v>
      </c>
      <c r="N43" s="386"/>
      <c r="O43" s="387"/>
      <c r="P43" s="388"/>
      <c r="Q43" s="149"/>
      <c r="R43" s="149"/>
      <c r="S43" s="149"/>
      <c r="T43" s="149">
        <f>Q43*3+R43</f>
        <v>0</v>
      </c>
      <c r="U43" s="149">
        <f>E43+H43+K43</f>
        <v>0</v>
      </c>
      <c r="V43" s="149">
        <f>G43+J43+M43</f>
        <v>0</v>
      </c>
      <c r="W43" s="150">
        <f>U43-V43</f>
        <v>0</v>
      </c>
      <c r="X43" s="95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</row>
    <row r="44" spans="1:48" s="36" customFormat="1" ht="18" customHeight="1" thickBot="1">
      <c r="A44" s="137"/>
      <c r="B44" s="58"/>
      <c r="C44" s="59"/>
      <c r="D44" s="39"/>
      <c r="F44" s="35"/>
      <c r="G44" s="35"/>
      <c r="J44" s="35"/>
      <c r="K44" s="35"/>
      <c r="N44" s="35"/>
      <c r="O44" s="35"/>
      <c r="X44" s="35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</row>
    <row r="45" spans="1:48" s="36" customFormat="1" ht="18" customHeight="1" thickBot="1">
      <c r="A45" s="137"/>
      <c r="B45" s="373" t="s">
        <v>43</v>
      </c>
      <c r="C45" s="374"/>
      <c r="D45" s="375"/>
      <c r="E45" s="376" t="str">
        <f>D46</f>
        <v>ＢＯＮＯＳ　Ｂ</v>
      </c>
      <c r="F45" s="377"/>
      <c r="G45" s="378"/>
      <c r="H45" s="379" t="str">
        <f>D47</f>
        <v>ＦＣグラスルーツ</v>
      </c>
      <c r="I45" s="379"/>
      <c r="J45" s="379"/>
      <c r="K45" s="379" t="str">
        <f>D48</f>
        <v>ＦＣ落合</v>
      </c>
      <c r="L45" s="379"/>
      <c r="M45" s="379"/>
      <c r="N45" s="379" t="s">
        <v>288</v>
      </c>
      <c r="O45" s="379"/>
      <c r="P45" s="379"/>
      <c r="Q45" s="174" t="s">
        <v>0</v>
      </c>
      <c r="R45" s="174" t="s">
        <v>1</v>
      </c>
      <c r="S45" s="174" t="s">
        <v>2</v>
      </c>
      <c r="T45" s="174" t="s">
        <v>3</v>
      </c>
      <c r="U45" s="174" t="s">
        <v>4</v>
      </c>
      <c r="V45" s="174" t="s">
        <v>5</v>
      </c>
      <c r="W45" s="175" t="s">
        <v>6</v>
      </c>
      <c r="X45" s="176" t="s">
        <v>7</v>
      </c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</row>
    <row r="46" spans="1:48" s="43" customFormat="1" ht="18" customHeight="1">
      <c r="A46" s="138"/>
      <c r="B46" s="126" t="s">
        <v>21</v>
      </c>
      <c r="C46" s="127">
        <v>1</v>
      </c>
      <c r="D46" s="132" t="s">
        <v>296</v>
      </c>
      <c r="E46" s="389"/>
      <c r="F46" s="384"/>
      <c r="G46" s="385"/>
      <c r="H46" s="83">
        <v>7</v>
      </c>
      <c r="I46" s="84" t="str">
        <f>IF(H46=J46,"△",IF(H46&gt;J46,"◎","●"))</f>
        <v>◎</v>
      </c>
      <c r="J46" s="85">
        <v>0</v>
      </c>
      <c r="K46" s="83">
        <v>18</v>
      </c>
      <c r="L46" s="84" t="str">
        <f>IF(K46=M46,"△",IF(K46&gt;M46,"◎","●"))</f>
        <v>◎</v>
      </c>
      <c r="M46" s="85">
        <v>0</v>
      </c>
      <c r="N46" s="83">
        <v>3</v>
      </c>
      <c r="O46" s="84" t="str">
        <f>IF(N46=P46,"△",IF(N46&gt;P46,"◎","●"))</f>
        <v>◎</v>
      </c>
      <c r="P46" s="85">
        <v>0</v>
      </c>
      <c r="Q46" s="147">
        <v>3</v>
      </c>
      <c r="R46" s="147">
        <v>0</v>
      </c>
      <c r="S46" s="147">
        <v>0</v>
      </c>
      <c r="T46" s="147">
        <f>Q46*3+R46</f>
        <v>9</v>
      </c>
      <c r="U46" s="147">
        <f>H46+K46+N46</f>
        <v>28</v>
      </c>
      <c r="V46" s="147">
        <f>J46+M46+P46</f>
        <v>0</v>
      </c>
      <c r="W46" s="148">
        <f>U46-V46</f>
        <v>28</v>
      </c>
      <c r="X46" s="86">
        <v>1</v>
      </c>
      <c r="Y46" s="43">
        <v>27</v>
      </c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</row>
    <row r="47" spans="1:48" s="43" customFormat="1" ht="18" customHeight="1">
      <c r="A47" s="138"/>
      <c r="B47" s="128" t="s">
        <v>21</v>
      </c>
      <c r="C47" s="129">
        <v>2</v>
      </c>
      <c r="D47" s="133" t="s">
        <v>112</v>
      </c>
      <c r="E47" s="89">
        <f>J46</f>
        <v>0</v>
      </c>
      <c r="F47" s="84" t="str">
        <f>IF(E47=G47,"△",IF(E47&gt;G47,"◎","●"))</f>
        <v>●</v>
      </c>
      <c r="G47" s="85">
        <f>H46</f>
        <v>7</v>
      </c>
      <c r="H47" s="383"/>
      <c r="I47" s="384"/>
      <c r="J47" s="385"/>
      <c r="K47" s="83">
        <v>7</v>
      </c>
      <c r="L47" s="84" t="str">
        <f>IF(K47=M47,"△",IF(K47&gt;M47,"◎","●"))</f>
        <v>◎</v>
      </c>
      <c r="M47" s="85">
        <v>2</v>
      </c>
      <c r="N47" s="83">
        <v>0</v>
      </c>
      <c r="O47" s="84" t="str">
        <f>IF(N47=P47,"△",IF(N47&gt;P47,"◎","●"))</f>
        <v>●</v>
      </c>
      <c r="P47" s="85">
        <v>7</v>
      </c>
      <c r="Q47" s="147">
        <v>1</v>
      </c>
      <c r="R47" s="147">
        <v>0</v>
      </c>
      <c r="S47" s="147">
        <v>2</v>
      </c>
      <c r="T47" s="147">
        <f>Q47*3+R47</f>
        <v>3</v>
      </c>
      <c r="U47" s="147">
        <f>E47+K47+N47</f>
        <v>7</v>
      </c>
      <c r="V47" s="147">
        <f>G47+M47+P47</f>
        <v>16</v>
      </c>
      <c r="W47" s="148">
        <f>U47-V47</f>
        <v>-9</v>
      </c>
      <c r="X47" s="86">
        <v>3</v>
      </c>
      <c r="Y47" s="43">
        <v>28</v>
      </c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</row>
    <row r="48" spans="1:48" s="43" customFormat="1" ht="18" customHeight="1">
      <c r="A48" s="138"/>
      <c r="B48" s="128" t="s">
        <v>20</v>
      </c>
      <c r="C48" s="129">
        <v>3</v>
      </c>
      <c r="D48" s="133" t="s">
        <v>113</v>
      </c>
      <c r="E48" s="89">
        <f>M46</f>
        <v>0</v>
      </c>
      <c r="F48" s="84" t="str">
        <f>IF(E48=G48,"△",IF(E48&gt;G48,"◎","●"))</f>
        <v>●</v>
      </c>
      <c r="G48" s="85">
        <f>K46</f>
        <v>18</v>
      </c>
      <c r="H48" s="83">
        <v>2</v>
      </c>
      <c r="I48" s="84" t="str">
        <f>IF(H48=J48,"△",IF(H48&gt;J48,"◎","●"))</f>
        <v>●</v>
      </c>
      <c r="J48" s="85">
        <v>7</v>
      </c>
      <c r="K48" s="383"/>
      <c r="L48" s="384"/>
      <c r="M48" s="385"/>
      <c r="N48" s="83">
        <v>0</v>
      </c>
      <c r="O48" s="84" t="str">
        <f>IF(N48=P48,"△",IF(N48&gt;P48,"◎","●"))</f>
        <v>●</v>
      </c>
      <c r="P48" s="85">
        <v>11</v>
      </c>
      <c r="Q48" s="147">
        <v>0</v>
      </c>
      <c r="R48" s="147">
        <v>0</v>
      </c>
      <c r="S48" s="147">
        <v>3</v>
      </c>
      <c r="T48" s="147">
        <f>Q48*3+R48</f>
        <v>0</v>
      </c>
      <c r="U48" s="147">
        <f>E48+H48+N48</f>
        <v>2</v>
      </c>
      <c r="V48" s="147">
        <f>G48+J48+P48</f>
        <v>36</v>
      </c>
      <c r="W48" s="148">
        <f>U48-V48</f>
        <v>-34</v>
      </c>
      <c r="X48" s="86">
        <v>4</v>
      </c>
      <c r="Y48" s="43">
        <v>29</v>
      </c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</row>
    <row r="49" spans="1:48" s="43" customFormat="1" ht="18" customHeight="1" thickBot="1">
      <c r="A49" s="138"/>
      <c r="B49" s="130" t="s">
        <v>53</v>
      </c>
      <c r="C49" s="131">
        <v>4</v>
      </c>
      <c r="D49" s="134" t="s">
        <v>297</v>
      </c>
      <c r="E49" s="151">
        <f>P46</f>
        <v>0</v>
      </c>
      <c r="F49" s="92" t="str">
        <f>IF(E49=G49,"△",IF(E49&gt;G49,"◎","●"))</f>
        <v>●</v>
      </c>
      <c r="G49" s="93">
        <f>N46</f>
        <v>3</v>
      </c>
      <c r="H49" s="94">
        <v>7</v>
      </c>
      <c r="I49" s="92" t="str">
        <f>IF(H49=J49,"△",IF(H49&gt;J49,"◎","●"))</f>
        <v>◎</v>
      </c>
      <c r="J49" s="93">
        <v>0</v>
      </c>
      <c r="K49" s="94">
        <v>11</v>
      </c>
      <c r="L49" s="92" t="str">
        <f>IF(K49=M49,"△",IF(K49&gt;M49,"◎","●"))</f>
        <v>◎</v>
      </c>
      <c r="M49" s="93">
        <f>N48</f>
        <v>0</v>
      </c>
      <c r="N49" s="386"/>
      <c r="O49" s="387"/>
      <c r="P49" s="388"/>
      <c r="Q49" s="149">
        <v>2</v>
      </c>
      <c r="R49" s="149">
        <v>0</v>
      </c>
      <c r="S49" s="149">
        <v>1</v>
      </c>
      <c r="T49" s="149">
        <f>Q49*3+R49</f>
        <v>6</v>
      </c>
      <c r="U49" s="149">
        <f>E49+H49+K49</f>
        <v>18</v>
      </c>
      <c r="V49" s="149">
        <f>G49+J49+M49</f>
        <v>3</v>
      </c>
      <c r="W49" s="150">
        <f>U49-V49</f>
        <v>15</v>
      </c>
      <c r="X49" s="95">
        <v>2</v>
      </c>
      <c r="Y49" s="43">
        <v>30</v>
      </c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</row>
    <row r="50" spans="5:18" ht="18" customHeight="1" thickBot="1">
      <c r="E50" s="60"/>
      <c r="F50" s="61"/>
      <c r="G50" s="61"/>
      <c r="H50" s="60"/>
      <c r="I50" s="60"/>
      <c r="J50" s="61"/>
      <c r="K50" s="61"/>
      <c r="L50" s="60"/>
      <c r="M50" s="60"/>
      <c r="N50" s="61"/>
      <c r="O50" s="61"/>
      <c r="P50" s="60"/>
      <c r="Q50" s="60"/>
      <c r="R50" s="60"/>
    </row>
    <row r="51" spans="1:26" ht="18" customHeight="1" thickBot="1">
      <c r="A51" s="137"/>
      <c r="B51" s="373" t="s">
        <v>54</v>
      </c>
      <c r="C51" s="374"/>
      <c r="D51" s="375"/>
      <c r="E51" s="376" t="str">
        <f>D52</f>
        <v>油面ＳＣ</v>
      </c>
      <c r="F51" s="377"/>
      <c r="G51" s="378"/>
      <c r="H51" s="379" t="str">
        <f>D53</f>
        <v>ＦＣ千代田</v>
      </c>
      <c r="I51" s="379"/>
      <c r="J51" s="379"/>
      <c r="K51" s="379" t="str">
        <f>D54</f>
        <v>大岡山ＦＣ</v>
      </c>
      <c r="L51" s="379"/>
      <c r="M51" s="379"/>
      <c r="N51" s="379" t="str">
        <f>D55</f>
        <v>菅刈ＳＣ</v>
      </c>
      <c r="O51" s="379"/>
      <c r="P51" s="379"/>
      <c r="Q51" s="174" t="s">
        <v>0</v>
      </c>
      <c r="R51" s="174" t="s">
        <v>1</v>
      </c>
      <c r="S51" s="174" t="s">
        <v>2</v>
      </c>
      <c r="T51" s="174" t="s">
        <v>3</v>
      </c>
      <c r="U51" s="174" t="s">
        <v>4</v>
      </c>
      <c r="V51" s="174" t="s">
        <v>5</v>
      </c>
      <c r="W51" s="175" t="s">
        <v>6</v>
      </c>
      <c r="X51" s="176" t="s">
        <v>7</v>
      </c>
      <c r="Y51" s="36"/>
      <c r="Z51" s="36"/>
    </row>
    <row r="52" spans="1:26" ht="18" customHeight="1">
      <c r="A52" s="138">
        <v>6</v>
      </c>
      <c r="B52" s="108" t="s">
        <v>55</v>
      </c>
      <c r="C52" s="109">
        <v>1</v>
      </c>
      <c r="D52" s="132" t="s">
        <v>111</v>
      </c>
      <c r="E52" s="389"/>
      <c r="F52" s="384"/>
      <c r="G52" s="385"/>
      <c r="H52" s="83">
        <v>11</v>
      </c>
      <c r="I52" s="84" t="str">
        <f>IF(H52=J52,"△",IF(H52&gt;J52,"◎","●"))</f>
        <v>◎</v>
      </c>
      <c r="J52" s="85">
        <v>0</v>
      </c>
      <c r="K52" s="83">
        <v>1</v>
      </c>
      <c r="L52" s="84" t="str">
        <f>IF(K52=M52,"△",IF(K52&gt;M52,"◎","●"))</f>
        <v>◎</v>
      </c>
      <c r="M52" s="85">
        <v>0</v>
      </c>
      <c r="N52" s="83">
        <v>4</v>
      </c>
      <c r="O52" s="84" t="str">
        <f>IF(N52=P52,"△",IF(N52&gt;P52,"◎","●"))</f>
        <v>◎</v>
      </c>
      <c r="P52" s="85">
        <v>1</v>
      </c>
      <c r="Q52" s="147">
        <v>2</v>
      </c>
      <c r="R52" s="147"/>
      <c r="S52" s="147"/>
      <c r="T52" s="147">
        <v>9</v>
      </c>
      <c r="U52" s="147">
        <f>H52+K52+N52</f>
        <v>16</v>
      </c>
      <c r="V52" s="147">
        <f>J52+M52+P52</f>
        <v>1</v>
      </c>
      <c r="W52" s="148">
        <f>U52-V52</f>
        <v>15</v>
      </c>
      <c r="X52" s="86">
        <v>1</v>
      </c>
      <c r="Y52" s="43">
        <v>31</v>
      </c>
      <c r="Z52" s="43"/>
    </row>
    <row r="53" spans="1:26" ht="18" customHeight="1">
      <c r="A53" s="138"/>
      <c r="B53" s="110" t="s">
        <v>55</v>
      </c>
      <c r="C53" s="111">
        <v>2</v>
      </c>
      <c r="D53" s="133" t="s">
        <v>110</v>
      </c>
      <c r="E53" s="89">
        <f>J52</f>
        <v>0</v>
      </c>
      <c r="F53" s="84" t="str">
        <f>IF(E53=G53,"△",IF(E53&gt;G53,"◎","●"))</f>
        <v>●</v>
      </c>
      <c r="G53" s="85">
        <f>H52</f>
        <v>11</v>
      </c>
      <c r="H53" s="383"/>
      <c r="I53" s="384"/>
      <c r="J53" s="385"/>
      <c r="K53" s="83">
        <v>0</v>
      </c>
      <c r="L53" s="84" t="str">
        <f>IF(K53=M53,"△",IF(K53&gt;M53,"◎","●"))</f>
        <v>●</v>
      </c>
      <c r="M53" s="85">
        <v>7</v>
      </c>
      <c r="N53" s="83">
        <v>1</v>
      </c>
      <c r="O53" s="84" t="str">
        <f>IF(N53=P53,"△",IF(N53&gt;P53,"◎","●"))</f>
        <v>●</v>
      </c>
      <c r="P53" s="85">
        <v>3</v>
      </c>
      <c r="Q53" s="147"/>
      <c r="R53" s="147"/>
      <c r="S53" s="147">
        <v>2</v>
      </c>
      <c r="T53" s="147">
        <f>Q53*3+R53</f>
        <v>0</v>
      </c>
      <c r="U53" s="147">
        <f>E53+K53+N53</f>
        <v>1</v>
      </c>
      <c r="V53" s="147">
        <f>G53+M53+P53</f>
        <v>21</v>
      </c>
      <c r="W53" s="148">
        <f>U53-V53</f>
        <v>-20</v>
      </c>
      <c r="X53" s="86">
        <v>4</v>
      </c>
      <c r="Y53" s="43">
        <v>32</v>
      </c>
      <c r="Z53" s="43"/>
    </row>
    <row r="54" spans="1:26" ht="19.5" customHeight="1">
      <c r="A54" s="138"/>
      <c r="B54" s="110" t="s">
        <v>55</v>
      </c>
      <c r="C54" s="111">
        <v>3</v>
      </c>
      <c r="D54" s="133" t="s">
        <v>109</v>
      </c>
      <c r="E54" s="89">
        <f>M52</f>
        <v>0</v>
      </c>
      <c r="F54" s="84" t="str">
        <f>IF(E54=G54,"△",IF(E54&gt;G54,"◎","●"))</f>
        <v>●</v>
      </c>
      <c r="G54" s="85">
        <f>K52</f>
        <v>1</v>
      </c>
      <c r="H54" s="83">
        <f>M53</f>
        <v>7</v>
      </c>
      <c r="I54" s="84" t="str">
        <f>IF(H54=J54,"△",IF(H54&gt;J54,"◎","●"))</f>
        <v>◎</v>
      </c>
      <c r="J54" s="85">
        <f>K53</f>
        <v>0</v>
      </c>
      <c r="K54" s="383"/>
      <c r="L54" s="384"/>
      <c r="M54" s="385"/>
      <c r="N54" s="83">
        <v>5</v>
      </c>
      <c r="O54" s="84" t="str">
        <f>IF(N54=P54,"△",IF(N54&gt;P54,"◎","●"))</f>
        <v>◎</v>
      </c>
      <c r="P54" s="85">
        <v>0</v>
      </c>
      <c r="Q54" s="147">
        <v>2</v>
      </c>
      <c r="R54" s="147"/>
      <c r="S54" s="147">
        <v>1</v>
      </c>
      <c r="T54" s="147">
        <f>Q54*3+R54</f>
        <v>6</v>
      </c>
      <c r="U54" s="147">
        <f>E54+H54+N54</f>
        <v>12</v>
      </c>
      <c r="V54" s="147">
        <f>G54+J54+P54</f>
        <v>1</v>
      </c>
      <c r="W54" s="148">
        <f>U54-V54</f>
        <v>11</v>
      </c>
      <c r="X54" s="86">
        <v>2</v>
      </c>
      <c r="Y54" s="43">
        <v>33</v>
      </c>
      <c r="Z54" s="43"/>
    </row>
    <row r="55" spans="1:26" ht="20.25" customHeight="1" thickBot="1">
      <c r="A55" s="138"/>
      <c r="B55" s="112" t="s">
        <v>55</v>
      </c>
      <c r="C55" s="113">
        <v>4</v>
      </c>
      <c r="D55" s="135" t="s">
        <v>108</v>
      </c>
      <c r="E55" s="151">
        <f>P52</f>
        <v>1</v>
      </c>
      <c r="F55" s="92" t="str">
        <f>IF(E55=G55,"△",IF(E55&gt;G55,"◎","●"))</f>
        <v>●</v>
      </c>
      <c r="G55" s="93">
        <f>N52</f>
        <v>4</v>
      </c>
      <c r="H55" s="94">
        <f>P53</f>
        <v>3</v>
      </c>
      <c r="I55" s="92" t="str">
        <f>IF(H55=J55,"△",IF(H55&gt;J55,"◎","●"))</f>
        <v>◎</v>
      </c>
      <c r="J55" s="93">
        <f>N53</f>
        <v>1</v>
      </c>
      <c r="K55" s="94">
        <f>P54</f>
        <v>0</v>
      </c>
      <c r="L55" s="92" t="str">
        <f>IF(K55=M55,"△",IF(K55&gt;M55,"◎","●"))</f>
        <v>●</v>
      </c>
      <c r="M55" s="93">
        <f>N54</f>
        <v>5</v>
      </c>
      <c r="N55" s="386"/>
      <c r="O55" s="387"/>
      <c r="P55" s="388"/>
      <c r="Q55" s="149">
        <v>1</v>
      </c>
      <c r="R55" s="149"/>
      <c r="S55" s="149">
        <v>2</v>
      </c>
      <c r="T55" s="149">
        <f>Q55*3+R55</f>
        <v>3</v>
      </c>
      <c r="U55" s="149">
        <f>E55+H55+K55</f>
        <v>4</v>
      </c>
      <c r="V55" s="149">
        <f>G55+J55+M55</f>
        <v>10</v>
      </c>
      <c r="W55" s="150">
        <f>U55-V55</f>
        <v>-6</v>
      </c>
      <c r="X55" s="95">
        <v>3</v>
      </c>
      <c r="Y55" s="43">
        <v>34</v>
      </c>
      <c r="Z55" s="43"/>
    </row>
    <row r="56" spans="1:26" ht="18" customHeight="1" thickBot="1">
      <c r="A56" s="137"/>
      <c r="B56" s="53"/>
      <c r="C56" s="54"/>
      <c r="D56" s="39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7"/>
      <c r="X56" s="48"/>
      <c r="Y56" s="36"/>
      <c r="Z56" s="36"/>
    </row>
    <row r="57" spans="1:26" ht="18" customHeight="1" thickBot="1">
      <c r="A57" s="137"/>
      <c r="B57" s="373" t="s">
        <v>56</v>
      </c>
      <c r="C57" s="374"/>
      <c r="D57" s="375"/>
      <c r="E57" s="376" t="str">
        <f>D58</f>
        <v>鷹の子ＳＣ</v>
      </c>
      <c r="F57" s="377"/>
      <c r="G57" s="378"/>
      <c r="H57" s="379" t="str">
        <f>D59</f>
        <v>ＦＣ目黒原町</v>
      </c>
      <c r="I57" s="379"/>
      <c r="J57" s="379"/>
      <c r="K57" s="379" t="str">
        <f>D60</f>
        <v>トラストユナイテッドＦＣ</v>
      </c>
      <c r="L57" s="379"/>
      <c r="M57" s="379"/>
      <c r="N57" s="379" t="str">
        <f>D61</f>
        <v>ＳＣシクス</v>
      </c>
      <c r="O57" s="379"/>
      <c r="P57" s="379"/>
      <c r="Q57" s="174" t="s">
        <v>0</v>
      </c>
      <c r="R57" s="174" t="s">
        <v>1</v>
      </c>
      <c r="S57" s="174" t="s">
        <v>2</v>
      </c>
      <c r="T57" s="174" t="s">
        <v>3</v>
      </c>
      <c r="U57" s="174" t="s">
        <v>4</v>
      </c>
      <c r="V57" s="174" t="s">
        <v>5</v>
      </c>
      <c r="W57" s="175" t="s">
        <v>6</v>
      </c>
      <c r="X57" s="176" t="s">
        <v>7</v>
      </c>
      <c r="Y57" s="36"/>
      <c r="Z57" s="36"/>
    </row>
    <row r="58" spans="1:26" ht="18" customHeight="1">
      <c r="A58" s="138"/>
      <c r="B58" s="114" t="s">
        <v>57</v>
      </c>
      <c r="C58" s="115">
        <v>1</v>
      </c>
      <c r="D58" s="132" t="s">
        <v>107</v>
      </c>
      <c r="E58" s="389"/>
      <c r="F58" s="384"/>
      <c r="G58" s="385"/>
      <c r="H58" s="83">
        <v>8</v>
      </c>
      <c r="I58" s="84" t="str">
        <f>IF(H58=J58,"△",IF(H58&gt;J58,"◎","●"))</f>
        <v>◎</v>
      </c>
      <c r="J58" s="85">
        <v>0</v>
      </c>
      <c r="K58" s="83">
        <v>5</v>
      </c>
      <c r="L58" s="84" t="str">
        <f>IF(K58=M58,"△",IF(K58&gt;M58,"◎","●"))</f>
        <v>◎</v>
      </c>
      <c r="M58" s="85">
        <v>1</v>
      </c>
      <c r="N58" s="83">
        <v>4</v>
      </c>
      <c r="O58" s="84" t="str">
        <f>IF(N58=P58,"△",IF(N58&gt;P58,"◎","●"))</f>
        <v>◎</v>
      </c>
      <c r="P58" s="85">
        <v>1</v>
      </c>
      <c r="Q58" s="147">
        <v>3</v>
      </c>
      <c r="R58" s="147"/>
      <c r="S58" s="147"/>
      <c r="T58" s="147">
        <f>Q58*3+R58</f>
        <v>9</v>
      </c>
      <c r="U58" s="147">
        <f>H58+K58+N58</f>
        <v>17</v>
      </c>
      <c r="V58" s="147">
        <f>J58+M58+P58</f>
        <v>2</v>
      </c>
      <c r="W58" s="148">
        <f>U58-V58</f>
        <v>15</v>
      </c>
      <c r="X58" s="86">
        <v>1</v>
      </c>
      <c r="Y58" s="43">
        <v>35</v>
      </c>
      <c r="Z58" s="43"/>
    </row>
    <row r="59" spans="1:26" ht="18" customHeight="1">
      <c r="A59" s="138"/>
      <c r="B59" s="116" t="s">
        <v>57</v>
      </c>
      <c r="C59" s="117">
        <v>2</v>
      </c>
      <c r="D59" s="133" t="s">
        <v>106</v>
      </c>
      <c r="E59" s="89">
        <f>J58</f>
        <v>0</v>
      </c>
      <c r="F59" s="84" t="str">
        <f>IF(E59=G59,"△",IF(E59&gt;G59,"◎","●"))</f>
        <v>●</v>
      </c>
      <c r="G59" s="85">
        <f>H58</f>
        <v>8</v>
      </c>
      <c r="H59" s="383"/>
      <c r="I59" s="384"/>
      <c r="J59" s="385"/>
      <c r="K59" s="83">
        <v>4</v>
      </c>
      <c r="L59" s="84" t="str">
        <f>IF(K59=M59,"△",IF(K59&gt;M59,"◎","●"))</f>
        <v>◎</v>
      </c>
      <c r="M59" s="85">
        <v>3</v>
      </c>
      <c r="N59" s="83">
        <v>2</v>
      </c>
      <c r="O59" s="84" t="str">
        <f>IF(N59=P59,"△",IF(N59&gt;P59,"◎","●"))</f>
        <v>●</v>
      </c>
      <c r="P59" s="85">
        <v>7</v>
      </c>
      <c r="Q59" s="147">
        <v>1</v>
      </c>
      <c r="R59" s="147"/>
      <c r="S59" s="147">
        <v>2</v>
      </c>
      <c r="T59" s="147">
        <f>Q59*3+R59</f>
        <v>3</v>
      </c>
      <c r="U59" s="147">
        <f>E59+K59+N59</f>
        <v>6</v>
      </c>
      <c r="V59" s="147">
        <f>G59+M59+P59</f>
        <v>18</v>
      </c>
      <c r="W59" s="148">
        <f>U59-V59</f>
        <v>-12</v>
      </c>
      <c r="X59" s="86">
        <v>3</v>
      </c>
      <c r="Y59" s="43">
        <v>36</v>
      </c>
      <c r="Z59" s="43"/>
    </row>
    <row r="60" spans="1:26" ht="18" customHeight="1">
      <c r="A60" s="138"/>
      <c r="B60" s="116" t="s">
        <v>57</v>
      </c>
      <c r="C60" s="117">
        <v>3</v>
      </c>
      <c r="D60" s="133" t="s">
        <v>105</v>
      </c>
      <c r="E60" s="89">
        <f>M58</f>
        <v>1</v>
      </c>
      <c r="F60" s="84" t="str">
        <f>IF(E60=G60,"△",IF(E60&gt;G60,"◎","●"))</f>
        <v>●</v>
      </c>
      <c r="G60" s="85">
        <f>K58</f>
        <v>5</v>
      </c>
      <c r="H60" s="83">
        <f>M59</f>
        <v>3</v>
      </c>
      <c r="I60" s="84" t="str">
        <f>IF(H60=J60,"△",IF(H60&gt;J60,"◎","●"))</f>
        <v>●</v>
      </c>
      <c r="J60" s="85">
        <f>K59</f>
        <v>4</v>
      </c>
      <c r="K60" s="383"/>
      <c r="L60" s="384"/>
      <c r="M60" s="385"/>
      <c r="N60" s="83">
        <v>0</v>
      </c>
      <c r="O60" s="84" t="str">
        <f>IF(N60=P60,"△",IF(N60&gt;P60,"◎","●"))</f>
        <v>●</v>
      </c>
      <c r="P60" s="85">
        <v>5</v>
      </c>
      <c r="Q60" s="147"/>
      <c r="R60" s="147"/>
      <c r="S60" s="147">
        <v>3</v>
      </c>
      <c r="T60" s="147">
        <f>Q60*3+R60</f>
        <v>0</v>
      </c>
      <c r="U60" s="147">
        <f>E60+H60+N60</f>
        <v>4</v>
      </c>
      <c r="V60" s="147">
        <f>G60+J60+P60</f>
        <v>14</v>
      </c>
      <c r="W60" s="148">
        <f>U60-V60</f>
        <v>-10</v>
      </c>
      <c r="X60" s="86">
        <v>4</v>
      </c>
      <c r="Y60" s="43">
        <v>37</v>
      </c>
      <c r="Z60" s="43"/>
    </row>
    <row r="61" spans="1:26" ht="18" customHeight="1" thickBot="1">
      <c r="A61" s="138"/>
      <c r="B61" s="118" t="s">
        <v>57</v>
      </c>
      <c r="C61" s="119">
        <v>4</v>
      </c>
      <c r="D61" s="134" t="s">
        <v>104</v>
      </c>
      <c r="E61" s="151">
        <f>P58</f>
        <v>1</v>
      </c>
      <c r="F61" s="92" t="str">
        <f>IF(E61=G61,"△",IF(E61&gt;G61,"◎","●"))</f>
        <v>●</v>
      </c>
      <c r="G61" s="93">
        <f>N58</f>
        <v>4</v>
      </c>
      <c r="H61" s="94">
        <f>P59</f>
        <v>7</v>
      </c>
      <c r="I61" s="92" t="str">
        <f>IF(H61=J61,"△",IF(H61&gt;J61,"◎","●"))</f>
        <v>◎</v>
      </c>
      <c r="J61" s="93">
        <f>N59</f>
        <v>2</v>
      </c>
      <c r="K61" s="94">
        <f>P60</f>
        <v>5</v>
      </c>
      <c r="L61" s="92" t="str">
        <f>IF(K61=M61,"△",IF(K61&gt;M61,"◎","●"))</f>
        <v>◎</v>
      </c>
      <c r="M61" s="93">
        <f>N60</f>
        <v>0</v>
      </c>
      <c r="N61" s="386"/>
      <c r="O61" s="387"/>
      <c r="P61" s="388"/>
      <c r="Q61" s="149">
        <v>2</v>
      </c>
      <c r="R61" s="149"/>
      <c r="S61" s="149">
        <v>1</v>
      </c>
      <c r="T61" s="149">
        <f>Q61*3+R61</f>
        <v>6</v>
      </c>
      <c r="U61" s="149">
        <f>E61+H61+K61</f>
        <v>13</v>
      </c>
      <c r="V61" s="149">
        <f>G61+J61+M61</f>
        <v>6</v>
      </c>
      <c r="W61" s="150">
        <f>U61-V61</f>
        <v>7</v>
      </c>
      <c r="X61" s="95">
        <v>2</v>
      </c>
      <c r="Y61" s="43">
        <v>38</v>
      </c>
      <c r="Z61" s="43"/>
    </row>
    <row r="62" spans="1:26" ht="18" customHeight="1" thickBot="1">
      <c r="A62" s="137"/>
      <c r="B62" s="55"/>
      <c r="C62" s="56"/>
      <c r="D62" s="39"/>
      <c r="E62" s="57"/>
      <c r="F62" s="35"/>
      <c r="G62" s="35"/>
      <c r="H62" s="36"/>
      <c r="I62" s="36"/>
      <c r="J62" s="35"/>
      <c r="K62" s="35"/>
      <c r="L62" s="36"/>
      <c r="M62" s="36"/>
      <c r="N62" s="35"/>
      <c r="O62" s="35"/>
      <c r="P62" s="36"/>
      <c r="Q62" s="36"/>
      <c r="R62" s="36"/>
      <c r="S62" s="36"/>
      <c r="T62" s="36"/>
      <c r="U62" s="36"/>
      <c r="V62" s="36"/>
      <c r="W62" s="36"/>
      <c r="X62" s="35"/>
      <c r="Y62" s="36"/>
      <c r="Z62" s="36"/>
    </row>
    <row r="63" spans="1:26" ht="18" customHeight="1" thickBot="1">
      <c r="A63" s="137"/>
      <c r="B63" s="373" t="s">
        <v>59</v>
      </c>
      <c r="C63" s="374"/>
      <c r="D63" s="375"/>
      <c r="E63" s="396" t="str">
        <f>D64</f>
        <v>ドランチＦＣ</v>
      </c>
      <c r="F63" s="397"/>
      <c r="G63" s="398"/>
      <c r="H63" s="379" t="str">
        <f>D65</f>
        <v>ATLETICO SHINJUKU</v>
      </c>
      <c r="I63" s="379"/>
      <c r="J63" s="379"/>
      <c r="K63" s="379" t="str">
        <f>D66</f>
        <v>ヴィトーリア目黒ＦＣ</v>
      </c>
      <c r="L63" s="379"/>
      <c r="M63" s="379"/>
      <c r="N63" s="379" t="str">
        <f>D67</f>
        <v>猿楽ＦＣ</v>
      </c>
      <c r="O63" s="379"/>
      <c r="P63" s="379"/>
      <c r="Q63" s="174" t="s">
        <v>0</v>
      </c>
      <c r="R63" s="174" t="s">
        <v>1</v>
      </c>
      <c r="S63" s="174" t="s">
        <v>2</v>
      </c>
      <c r="T63" s="174" t="s">
        <v>3</v>
      </c>
      <c r="U63" s="174" t="s">
        <v>4</v>
      </c>
      <c r="V63" s="174" t="s">
        <v>5</v>
      </c>
      <c r="W63" s="175" t="s">
        <v>6</v>
      </c>
      <c r="X63" s="176" t="s">
        <v>7</v>
      </c>
      <c r="Y63" s="36"/>
      <c r="Z63" s="36"/>
    </row>
    <row r="64" spans="1:26" ht="18" customHeight="1">
      <c r="A64" s="138"/>
      <c r="B64" s="290" t="s">
        <v>58</v>
      </c>
      <c r="C64" s="291">
        <v>1</v>
      </c>
      <c r="D64" s="292" t="s">
        <v>103</v>
      </c>
      <c r="E64" s="399"/>
      <c r="F64" s="400"/>
      <c r="G64" s="401"/>
      <c r="H64" s="293">
        <v>0</v>
      </c>
      <c r="I64" s="294" t="str">
        <f>IF(H64=J64,"△",IF(H64&gt;J64,"◎","●"))</f>
        <v>●</v>
      </c>
      <c r="J64" s="295">
        <v>3</v>
      </c>
      <c r="K64" s="293">
        <v>0</v>
      </c>
      <c r="L64" s="294" t="str">
        <f>IF(K64=M64,"△",IF(K64&gt;M64,"◎","●"))</f>
        <v>●</v>
      </c>
      <c r="M64" s="295">
        <v>3</v>
      </c>
      <c r="N64" s="293">
        <v>0</v>
      </c>
      <c r="O64" s="294" t="str">
        <f>IF(N64=P64,"△",IF(N64&gt;P64,"◎","●"))</f>
        <v>●</v>
      </c>
      <c r="P64" s="295">
        <v>3</v>
      </c>
      <c r="Q64" s="296"/>
      <c r="R64" s="296"/>
      <c r="S64" s="296">
        <v>3</v>
      </c>
      <c r="T64" s="296">
        <f>Q64*3+R64</f>
        <v>0</v>
      </c>
      <c r="U64" s="296">
        <f>H64+K64+N64</f>
        <v>0</v>
      </c>
      <c r="V64" s="296">
        <f>J64+M64+P64</f>
        <v>9</v>
      </c>
      <c r="W64" s="297">
        <f>U64-V64</f>
        <v>-9</v>
      </c>
      <c r="X64" s="86" t="s">
        <v>314</v>
      </c>
      <c r="Y64" s="43">
        <v>39</v>
      </c>
      <c r="Z64" s="43"/>
    </row>
    <row r="65" spans="1:26" ht="18" customHeight="1">
      <c r="A65" s="138"/>
      <c r="B65" s="122" t="s">
        <v>58</v>
      </c>
      <c r="C65" s="123">
        <v>2</v>
      </c>
      <c r="D65" s="133" t="s">
        <v>102</v>
      </c>
      <c r="E65" s="298">
        <f>J64</f>
        <v>3</v>
      </c>
      <c r="F65" s="294" t="str">
        <f>IF(E65=G65,"△",IF(E65&gt;G65,"◎","●"))</f>
        <v>◎</v>
      </c>
      <c r="G65" s="295">
        <f>H64</f>
        <v>0</v>
      </c>
      <c r="H65" s="383"/>
      <c r="I65" s="384"/>
      <c r="J65" s="385"/>
      <c r="K65" s="83">
        <v>0</v>
      </c>
      <c r="L65" s="84" t="str">
        <f>IF(K65=M65,"△",IF(K65&gt;M65,"◎","●"))</f>
        <v>●</v>
      </c>
      <c r="M65" s="85">
        <v>7</v>
      </c>
      <c r="N65" s="83">
        <v>2</v>
      </c>
      <c r="O65" s="84" t="str">
        <f>IF(N65=P65,"△",IF(N65&gt;P65,"◎","●"))</f>
        <v>◎</v>
      </c>
      <c r="P65" s="85">
        <v>1</v>
      </c>
      <c r="Q65" s="147">
        <v>2</v>
      </c>
      <c r="R65" s="147"/>
      <c r="S65" s="147">
        <v>1</v>
      </c>
      <c r="T65" s="147">
        <f>Q65*3+R65</f>
        <v>6</v>
      </c>
      <c r="U65" s="147">
        <f>E65+K65+N65</f>
        <v>5</v>
      </c>
      <c r="V65" s="147">
        <f>G65+M65+P65</f>
        <v>8</v>
      </c>
      <c r="W65" s="148">
        <f>U65-V65</f>
        <v>-3</v>
      </c>
      <c r="X65" s="86">
        <v>2</v>
      </c>
      <c r="Y65" s="43">
        <v>40</v>
      </c>
      <c r="Z65" s="43"/>
    </row>
    <row r="66" spans="1:26" ht="18" customHeight="1">
      <c r="A66" s="138"/>
      <c r="B66" s="122" t="s">
        <v>58</v>
      </c>
      <c r="C66" s="123">
        <v>3</v>
      </c>
      <c r="D66" s="133" t="s">
        <v>101</v>
      </c>
      <c r="E66" s="298">
        <f>M64</f>
        <v>3</v>
      </c>
      <c r="F66" s="294" t="str">
        <f>IF(E66=G66,"△",IF(E66&gt;G66,"◎","●"))</f>
        <v>◎</v>
      </c>
      <c r="G66" s="295">
        <f>K64</f>
        <v>0</v>
      </c>
      <c r="H66" s="83">
        <f>M65</f>
        <v>7</v>
      </c>
      <c r="I66" s="84" t="str">
        <f>IF(H66=J66,"△",IF(H66&gt;J66,"◎","●"))</f>
        <v>◎</v>
      </c>
      <c r="J66" s="85">
        <f>K65</f>
        <v>0</v>
      </c>
      <c r="K66" s="383"/>
      <c r="L66" s="384"/>
      <c r="M66" s="385"/>
      <c r="N66" s="83">
        <v>7</v>
      </c>
      <c r="O66" s="84" t="str">
        <f>IF(N66=P66,"△",IF(N66&gt;P66,"◎","●"))</f>
        <v>◎</v>
      </c>
      <c r="P66" s="85">
        <v>0</v>
      </c>
      <c r="Q66" s="147">
        <v>3</v>
      </c>
      <c r="R66" s="147"/>
      <c r="S66" s="147"/>
      <c r="T66" s="147">
        <f>Q66*3+R66</f>
        <v>9</v>
      </c>
      <c r="U66" s="147">
        <f>E66+H66+N66</f>
        <v>17</v>
      </c>
      <c r="V66" s="147">
        <f>G66+J66+P66</f>
        <v>0</v>
      </c>
      <c r="W66" s="148">
        <f>U66-V66</f>
        <v>17</v>
      </c>
      <c r="X66" s="86">
        <v>1</v>
      </c>
      <c r="Y66" s="43">
        <v>41</v>
      </c>
      <c r="Z66" s="43"/>
    </row>
    <row r="67" spans="1:26" ht="18" customHeight="1" thickBot="1">
      <c r="A67" s="138"/>
      <c r="B67" s="124" t="s">
        <v>58</v>
      </c>
      <c r="C67" s="125">
        <v>4</v>
      </c>
      <c r="D67" s="134" t="s">
        <v>100</v>
      </c>
      <c r="E67" s="299">
        <f>P64</f>
        <v>3</v>
      </c>
      <c r="F67" s="300" t="str">
        <f>IF(E67=G67,"△",IF(E67&gt;G67,"◎","●"))</f>
        <v>◎</v>
      </c>
      <c r="G67" s="301">
        <f>N64</f>
        <v>0</v>
      </c>
      <c r="H67" s="94">
        <f>P65</f>
        <v>1</v>
      </c>
      <c r="I67" s="92" t="str">
        <f>IF(H67=J67,"△",IF(H67&gt;J67,"◎","●"))</f>
        <v>●</v>
      </c>
      <c r="J67" s="93">
        <f>N65</f>
        <v>2</v>
      </c>
      <c r="K67" s="94">
        <f>P66</f>
        <v>0</v>
      </c>
      <c r="L67" s="92" t="str">
        <f>IF(K67=M67,"△",IF(K67&gt;M67,"◎","●"))</f>
        <v>●</v>
      </c>
      <c r="M67" s="93">
        <f>N66</f>
        <v>7</v>
      </c>
      <c r="N67" s="386"/>
      <c r="O67" s="387"/>
      <c r="P67" s="388"/>
      <c r="Q67" s="149">
        <v>1</v>
      </c>
      <c r="R67" s="149"/>
      <c r="S67" s="149">
        <v>2</v>
      </c>
      <c r="T67" s="149">
        <f>Q67*3+R67</f>
        <v>3</v>
      </c>
      <c r="U67" s="149">
        <f>E67+H67+K67</f>
        <v>4</v>
      </c>
      <c r="V67" s="149">
        <f>G67+J67+M67</f>
        <v>9</v>
      </c>
      <c r="W67" s="150">
        <f>U67-V67</f>
        <v>-5</v>
      </c>
      <c r="X67" s="95">
        <v>3</v>
      </c>
      <c r="Y67" s="43">
        <v>42</v>
      </c>
      <c r="Z67" s="43"/>
    </row>
    <row r="68" spans="1:26" ht="18" customHeight="1" thickBot="1">
      <c r="A68" s="137"/>
      <c r="B68" s="58"/>
      <c r="C68" s="59"/>
      <c r="D68" s="39"/>
      <c r="E68" s="36"/>
      <c r="F68" s="35"/>
      <c r="G68" s="35"/>
      <c r="H68" s="36"/>
      <c r="I68" s="36"/>
      <c r="J68" s="35"/>
      <c r="K68" s="35"/>
      <c r="L68" s="36"/>
      <c r="M68" s="36"/>
      <c r="N68" s="35"/>
      <c r="O68" s="35"/>
      <c r="P68" s="36"/>
      <c r="Q68" s="36"/>
      <c r="R68" s="36"/>
      <c r="S68" s="36"/>
      <c r="T68" s="36"/>
      <c r="U68" s="36"/>
      <c r="V68" s="36"/>
      <c r="W68" s="36"/>
      <c r="X68" s="35"/>
      <c r="Y68" s="36"/>
      <c r="Z68" s="36"/>
    </row>
    <row r="69" spans="1:26" ht="18" customHeight="1" thickBot="1">
      <c r="A69" s="137"/>
      <c r="B69" s="373" t="s">
        <v>61</v>
      </c>
      <c r="C69" s="374"/>
      <c r="D69" s="375"/>
      <c r="E69" s="376" t="str">
        <f>D70</f>
        <v>S K F C</v>
      </c>
      <c r="F69" s="377"/>
      <c r="G69" s="378"/>
      <c r="H69" s="379" t="str">
        <f>D71</f>
        <v>東根ＪＳＣ</v>
      </c>
      <c r="I69" s="379"/>
      <c r="J69" s="379"/>
      <c r="K69" s="379" t="str">
        <f>D72</f>
        <v>金富ＳＣ</v>
      </c>
      <c r="L69" s="379"/>
      <c r="M69" s="379"/>
      <c r="N69" s="379"/>
      <c r="O69" s="379"/>
      <c r="P69" s="379"/>
      <c r="Q69" s="174" t="s">
        <v>0</v>
      </c>
      <c r="R69" s="174" t="s">
        <v>1</v>
      </c>
      <c r="S69" s="174" t="s">
        <v>2</v>
      </c>
      <c r="T69" s="174" t="s">
        <v>3</v>
      </c>
      <c r="U69" s="174" t="s">
        <v>4</v>
      </c>
      <c r="V69" s="174" t="s">
        <v>5</v>
      </c>
      <c r="W69" s="175" t="s">
        <v>6</v>
      </c>
      <c r="X69" s="176" t="s">
        <v>7</v>
      </c>
      <c r="Y69" s="36"/>
      <c r="Z69" s="36"/>
    </row>
    <row r="70" spans="1:26" ht="18" customHeight="1">
      <c r="A70" s="138">
        <v>2</v>
      </c>
      <c r="B70" s="126" t="s">
        <v>60</v>
      </c>
      <c r="C70" s="127">
        <v>1</v>
      </c>
      <c r="D70" s="132" t="s">
        <v>299</v>
      </c>
      <c r="E70" s="389"/>
      <c r="F70" s="384"/>
      <c r="G70" s="385"/>
      <c r="H70" s="83">
        <v>13</v>
      </c>
      <c r="I70" s="84" t="str">
        <f>IF(H70=J70,"△",IF(H70&gt;J70,"◎","●"))</f>
        <v>◎</v>
      </c>
      <c r="J70" s="85">
        <v>0</v>
      </c>
      <c r="K70" s="83">
        <v>4</v>
      </c>
      <c r="L70" s="84" t="str">
        <f>IF(K70=M70,"△",IF(K70&gt;M70,"◎","●"))</f>
        <v>◎</v>
      </c>
      <c r="M70" s="85">
        <v>0</v>
      </c>
      <c r="N70" s="83"/>
      <c r="O70" s="84"/>
      <c r="P70" s="85"/>
      <c r="Q70" s="147">
        <v>2</v>
      </c>
      <c r="R70" s="147">
        <v>0</v>
      </c>
      <c r="S70" s="147">
        <v>0</v>
      </c>
      <c r="T70" s="147">
        <f>Q70*3+R70</f>
        <v>6</v>
      </c>
      <c r="U70" s="147">
        <f>H70+K70+N70</f>
        <v>17</v>
      </c>
      <c r="V70" s="147">
        <f>J70+M70+P70</f>
        <v>0</v>
      </c>
      <c r="W70" s="148">
        <f>U70-V70</f>
        <v>17</v>
      </c>
      <c r="X70" s="86">
        <v>1</v>
      </c>
      <c r="Y70" s="43">
        <v>43</v>
      </c>
      <c r="Z70" s="43"/>
    </row>
    <row r="71" spans="1:26" ht="18" customHeight="1">
      <c r="A71" s="138"/>
      <c r="B71" s="128" t="s">
        <v>60</v>
      </c>
      <c r="C71" s="129">
        <v>2</v>
      </c>
      <c r="D71" s="133" t="s">
        <v>98</v>
      </c>
      <c r="E71" s="89">
        <f>J70</f>
        <v>0</v>
      </c>
      <c r="F71" s="84" t="str">
        <f>IF(E71=G71,"△",IF(E71&gt;G71,"◎","●"))</f>
        <v>●</v>
      </c>
      <c r="G71" s="85">
        <f>H70</f>
        <v>13</v>
      </c>
      <c r="H71" s="383"/>
      <c r="I71" s="384"/>
      <c r="J71" s="385"/>
      <c r="K71" s="83">
        <v>1</v>
      </c>
      <c r="L71" s="84" t="str">
        <f>IF(K71=M71,"△",IF(K71&gt;M71,"◎","●"))</f>
        <v>◎</v>
      </c>
      <c r="M71" s="85">
        <v>0</v>
      </c>
      <c r="N71" s="83"/>
      <c r="O71" s="84"/>
      <c r="P71" s="85"/>
      <c r="Q71" s="147">
        <v>1</v>
      </c>
      <c r="R71" s="147">
        <v>0</v>
      </c>
      <c r="S71" s="147">
        <v>1</v>
      </c>
      <c r="T71" s="147">
        <f>Q71*3+R71</f>
        <v>3</v>
      </c>
      <c r="U71" s="147">
        <f>E71+K71+N71</f>
        <v>1</v>
      </c>
      <c r="V71" s="147">
        <f>G71+M71+P71</f>
        <v>13</v>
      </c>
      <c r="W71" s="148">
        <f>U71-V71</f>
        <v>-12</v>
      </c>
      <c r="X71" s="86">
        <v>2</v>
      </c>
      <c r="Y71" s="43">
        <v>44</v>
      </c>
      <c r="Z71" s="43"/>
    </row>
    <row r="72" spans="1:26" ht="18" customHeight="1">
      <c r="A72" s="138"/>
      <c r="B72" s="128" t="s">
        <v>60</v>
      </c>
      <c r="C72" s="129">
        <v>3</v>
      </c>
      <c r="D72" s="133" t="s">
        <v>99</v>
      </c>
      <c r="E72" s="89">
        <f>M70</f>
        <v>0</v>
      </c>
      <c r="F72" s="84" t="str">
        <f>IF(E72=G72,"△",IF(E72&gt;G72,"◎","●"))</f>
        <v>●</v>
      </c>
      <c r="G72" s="85">
        <f>K70</f>
        <v>4</v>
      </c>
      <c r="H72" s="83">
        <f>M71</f>
        <v>0</v>
      </c>
      <c r="I72" s="84" t="str">
        <f>IF(H72=J72,"△",IF(H72&gt;J72,"◎","●"))</f>
        <v>●</v>
      </c>
      <c r="J72" s="85">
        <f>K71</f>
        <v>1</v>
      </c>
      <c r="K72" s="383"/>
      <c r="L72" s="384"/>
      <c r="M72" s="385"/>
      <c r="N72" s="83"/>
      <c r="O72" s="84"/>
      <c r="P72" s="85"/>
      <c r="Q72" s="147">
        <v>0</v>
      </c>
      <c r="R72" s="147">
        <v>0</v>
      </c>
      <c r="S72" s="147">
        <v>2</v>
      </c>
      <c r="T72" s="147">
        <f>Q72*3+R72</f>
        <v>0</v>
      </c>
      <c r="U72" s="147">
        <f>E72+H72+N72</f>
        <v>0</v>
      </c>
      <c r="V72" s="147">
        <f>G72+J72+P72</f>
        <v>5</v>
      </c>
      <c r="W72" s="148">
        <f>U72-V72</f>
        <v>-5</v>
      </c>
      <c r="X72" s="86">
        <v>3</v>
      </c>
      <c r="Y72" s="43">
        <v>45</v>
      </c>
      <c r="Z72" s="43"/>
    </row>
    <row r="73" spans="1:26" ht="0.75" customHeight="1" thickBot="1">
      <c r="A73" s="138"/>
      <c r="B73" s="130" t="s">
        <v>60</v>
      </c>
      <c r="C73" s="131">
        <v>4</v>
      </c>
      <c r="D73" s="134"/>
      <c r="E73" s="151"/>
      <c r="F73" s="92"/>
      <c r="G73" s="93"/>
      <c r="H73" s="94"/>
      <c r="I73" s="92"/>
      <c r="J73" s="93"/>
      <c r="K73" s="94"/>
      <c r="L73" s="92"/>
      <c r="M73" s="93"/>
      <c r="N73" s="386"/>
      <c r="O73" s="387"/>
      <c r="P73" s="388"/>
      <c r="Q73" s="149"/>
      <c r="R73" s="149"/>
      <c r="S73" s="149"/>
      <c r="T73" s="149"/>
      <c r="U73" s="149"/>
      <c r="V73" s="149"/>
      <c r="W73" s="150"/>
      <c r="X73" s="95"/>
      <c r="Y73" s="43"/>
      <c r="Z73" s="43"/>
    </row>
  </sheetData>
  <sheetProtection/>
  <mergeCells count="111">
    <mergeCell ref="N73:P73"/>
    <mergeCell ref="E64:G64"/>
    <mergeCell ref="H65:J65"/>
    <mergeCell ref="K66:M66"/>
    <mergeCell ref="N67:P67"/>
    <mergeCell ref="N69:P69"/>
    <mergeCell ref="E70:G70"/>
    <mergeCell ref="H71:J71"/>
    <mergeCell ref="K72:M72"/>
    <mergeCell ref="N51:P51"/>
    <mergeCell ref="H53:J53"/>
    <mergeCell ref="B69:D69"/>
    <mergeCell ref="E69:G69"/>
    <mergeCell ref="H69:J69"/>
    <mergeCell ref="K69:M69"/>
    <mergeCell ref="K54:M54"/>
    <mergeCell ref="E58:G58"/>
    <mergeCell ref="H59:J59"/>
    <mergeCell ref="K60:M60"/>
    <mergeCell ref="E63:G63"/>
    <mergeCell ref="H63:J63"/>
    <mergeCell ref="B51:D51"/>
    <mergeCell ref="E51:G51"/>
    <mergeCell ref="H51:J51"/>
    <mergeCell ref="K51:M51"/>
    <mergeCell ref="N55:P55"/>
    <mergeCell ref="B57:D57"/>
    <mergeCell ref="E57:G57"/>
    <mergeCell ref="H57:J57"/>
    <mergeCell ref="K57:M57"/>
    <mergeCell ref="K63:M63"/>
    <mergeCell ref="N63:P63"/>
    <mergeCell ref="N57:P57"/>
    <mergeCell ref="N61:P61"/>
    <mergeCell ref="B63:D63"/>
    <mergeCell ref="H17:J17"/>
    <mergeCell ref="K18:M18"/>
    <mergeCell ref="N19:P19"/>
    <mergeCell ref="N21:P21"/>
    <mergeCell ref="E52:G52"/>
    <mergeCell ref="E22:G22"/>
    <mergeCell ref="H23:J23"/>
    <mergeCell ref="E27:G27"/>
    <mergeCell ref="H27:J27"/>
    <mergeCell ref="E28:G28"/>
    <mergeCell ref="K33:M33"/>
    <mergeCell ref="N37:P37"/>
    <mergeCell ref="H33:J33"/>
    <mergeCell ref="K27:M27"/>
    <mergeCell ref="N27:P27"/>
    <mergeCell ref="N33:P33"/>
    <mergeCell ref="K30:M30"/>
    <mergeCell ref="N31:P31"/>
    <mergeCell ref="H29:J29"/>
    <mergeCell ref="K45:M45"/>
    <mergeCell ref="N45:P45"/>
    <mergeCell ref="E21:G21"/>
    <mergeCell ref="H39:J39"/>
    <mergeCell ref="K39:M39"/>
    <mergeCell ref="N39:P39"/>
    <mergeCell ref="K21:M21"/>
    <mergeCell ref="K24:M24"/>
    <mergeCell ref="N25:P25"/>
    <mergeCell ref="K36:M36"/>
    <mergeCell ref="B33:D33"/>
    <mergeCell ref="B39:D39"/>
    <mergeCell ref="B45:D45"/>
    <mergeCell ref="E40:G40"/>
    <mergeCell ref="E39:G39"/>
    <mergeCell ref="E34:G34"/>
    <mergeCell ref="E33:G33"/>
    <mergeCell ref="E45:G45"/>
    <mergeCell ref="E16:G16"/>
    <mergeCell ref="N49:P49"/>
    <mergeCell ref="H41:J41"/>
    <mergeCell ref="K42:M42"/>
    <mergeCell ref="E46:G46"/>
    <mergeCell ref="H47:J47"/>
    <mergeCell ref="K48:M48"/>
    <mergeCell ref="H35:J35"/>
    <mergeCell ref="N43:P43"/>
    <mergeCell ref="H45:J45"/>
    <mergeCell ref="N15:P15"/>
    <mergeCell ref="B1:X1"/>
    <mergeCell ref="E2:X2"/>
    <mergeCell ref="B2:D2"/>
    <mergeCell ref="K3:M3"/>
    <mergeCell ref="E3:G3"/>
    <mergeCell ref="H3:J3"/>
    <mergeCell ref="N3:P3"/>
    <mergeCell ref="B3:D3"/>
    <mergeCell ref="H15:J15"/>
    <mergeCell ref="E4:G4"/>
    <mergeCell ref="H5:J5"/>
    <mergeCell ref="K6:M6"/>
    <mergeCell ref="N13:P13"/>
    <mergeCell ref="N9:P9"/>
    <mergeCell ref="N7:P7"/>
    <mergeCell ref="E10:G10"/>
    <mergeCell ref="H11:J11"/>
    <mergeCell ref="K12:M12"/>
    <mergeCell ref="B27:D27"/>
    <mergeCell ref="E9:G9"/>
    <mergeCell ref="H9:J9"/>
    <mergeCell ref="K9:M9"/>
    <mergeCell ref="E15:G15"/>
    <mergeCell ref="K15:M15"/>
    <mergeCell ref="B21:D21"/>
    <mergeCell ref="B9:D9"/>
    <mergeCell ref="B15:D15"/>
    <mergeCell ref="H21:J21"/>
  </mergeCells>
  <printOptions horizontalCentered="1"/>
  <pageMargins left="0.5118110236220472" right="0.4724409448818898" top="0.4330708661417323" bottom="0.4330708661417323" header="0.31496062992125984" footer="0.2362204724409449"/>
  <pageSetup orientation="portrait" paperSize="9" scale="70" r:id="rId1"/>
  <headerFooter alignWithMargins="0">
    <oddFooter>&amp;RTJFL：７B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18"/>
  <sheetViews>
    <sheetView zoomScale="80" zoomScaleNormal="80" zoomScalePageLayoutView="0" workbookViewId="0" topLeftCell="A1">
      <pane ySplit="4" topLeftCell="A110" activePane="bottomLeft" state="frozen"/>
      <selection pane="topLeft" activeCell="A1" sqref="A1"/>
      <selection pane="bottomLeft" activeCell="O114" sqref="O114"/>
    </sheetView>
  </sheetViews>
  <sheetFormatPr defaultColWidth="8.875" defaultRowHeight="18" customHeight="1"/>
  <cols>
    <col min="1" max="1" width="3.625" style="0" bestFit="1" customWidth="1"/>
    <col min="2" max="2" width="7.125" style="0" customWidth="1"/>
    <col min="3" max="3" width="5.00390625" style="15" customWidth="1"/>
    <col min="4" max="4" width="18.875" style="7" customWidth="1"/>
    <col min="5" max="6" width="3.875" style="8" customWidth="1"/>
    <col min="7" max="9" width="3.875" style="10" customWidth="1"/>
    <col min="10" max="10" width="18.625" style="7" customWidth="1"/>
    <col min="11" max="11" width="5.125" style="1" bestFit="1" customWidth="1"/>
    <col min="12" max="12" width="3.625" style="0" bestFit="1" customWidth="1"/>
    <col min="13" max="13" width="5.00390625" style="15" customWidth="1"/>
    <col min="14" max="14" width="18.625" style="7" customWidth="1"/>
    <col min="15" max="16" width="3.625" style="8" customWidth="1"/>
    <col min="17" max="19" width="3.625" style="10" customWidth="1"/>
    <col min="20" max="20" width="18.625" style="7" customWidth="1"/>
    <col min="21" max="21" width="5.125" style="0" bestFit="1" customWidth="1"/>
    <col min="22" max="22" width="8.875" style="0" customWidth="1"/>
    <col min="23" max="23" width="10.125" style="11" customWidth="1"/>
  </cols>
  <sheetData>
    <row r="1" ht="10.5" customHeight="1" thickBot="1"/>
    <row r="2" spans="1:21" ht="27.75" customHeight="1" thickBot="1">
      <c r="A2" s="418" t="str">
        <f>'全日本予選リーグ'!B1</f>
        <v>第38回　全日本少年サッカー大会・東京都大会　第７ブロック大会2014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20"/>
    </row>
    <row r="3" spans="1:21" ht="24.75" customHeight="1" thickBot="1">
      <c r="A3" s="427">
        <v>39905</v>
      </c>
      <c r="B3" s="428"/>
      <c r="C3" s="429"/>
      <c r="D3" s="424" t="s">
        <v>129</v>
      </c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6"/>
    </row>
    <row r="4" spans="1:21" ht="27.75" customHeight="1" thickBot="1">
      <c r="A4" s="430"/>
      <c r="B4" s="431"/>
      <c r="C4" s="432"/>
      <c r="D4" s="421" t="s">
        <v>130</v>
      </c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3"/>
    </row>
    <row r="5" spans="1:22" ht="18" customHeight="1" thickBot="1">
      <c r="A5" s="206"/>
      <c r="B5" s="207"/>
      <c r="C5" s="208"/>
      <c r="D5" s="181"/>
      <c r="E5" s="180"/>
      <c r="F5" s="180"/>
      <c r="G5" s="40"/>
      <c r="H5" s="180"/>
      <c r="I5" s="40"/>
      <c r="J5" s="181"/>
      <c r="K5" s="205"/>
      <c r="L5" s="209"/>
      <c r="M5" s="210"/>
      <c r="N5" s="181"/>
      <c r="O5" s="180"/>
      <c r="P5" s="180"/>
      <c r="Q5" s="40"/>
      <c r="R5" s="180"/>
      <c r="S5" s="40"/>
      <c r="T5" s="181"/>
      <c r="U5" s="2"/>
      <c r="V5" s="3"/>
    </row>
    <row r="6" spans="1:20" ht="18" customHeight="1" thickBot="1">
      <c r="A6" s="416">
        <v>39915</v>
      </c>
      <c r="B6" s="417"/>
      <c r="C6" s="408" t="s">
        <v>131</v>
      </c>
      <c r="D6" s="409"/>
      <c r="E6" s="409"/>
      <c r="F6" s="409"/>
      <c r="G6" s="409"/>
      <c r="H6" s="409"/>
      <c r="I6" s="409"/>
      <c r="J6" s="410"/>
      <c r="K6" s="182" t="s">
        <v>51</v>
      </c>
      <c r="L6" s="178"/>
      <c r="M6" s="11"/>
      <c r="N6"/>
      <c r="O6"/>
      <c r="P6"/>
      <c r="Q6"/>
      <c r="R6"/>
      <c r="S6"/>
      <c r="T6"/>
    </row>
    <row r="7" spans="1:20" ht="18" customHeight="1" thickBot="1">
      <c r="A7" s="220"/>
      <c r="B7" s="221"/>
      <c r="C7" s="406" t="s">
        <v>273</v>
      </c>
      <c r="D7" s="406"/>
      <c r="E7" s="406"/>
      <c r="F7" s="406"/>
      <c r="G7" s="406"/>
      <c r="H7" s="406"/>
      <c r="I7" s="406"/>
      <c r="J7" s="406"/>
      <c r="K7" s="407"/>
      <c r="L7" s="178"/>
      <c r="M7" s="11"/>
      <c r="N7"/>
      <c r="O7"/>
      <c r="P7"/>
      <c r="Q7"/>
      <c r="R7"/>
      <c r="S7"/>
      <c r="T7"/>
    </row>
    <row r="8" spans="1:20" ht="18" customHeight="1">
      <c r="A8" s="29">
        <v>1</v>
      </c>
      <c r="B8" s="255">
        <v>0.4861111111111111</v>
      </c>
      <c r="C8" s="216" t="s">
        <v>132</v>
      </c>
      <c r="D8" s="145" t="s">
        <v>217</v>
      </c>
      <c r="E8" s="32"/>
      <c r="F8" s="32">
        <v>7</v>
      </c>
      <c r="G8" s="25" t="s">
        <v>35</v>
      </c>
      <c r="H8" s="32">
        <v>0</v>
      </c>
      <c r="I8" s="25"/>
      <c r="J8" s="146" t="s">
        <v>218</v>
      </c>
      <c r="K8" s="217" t="s">
        <v>225</v>
      </c>
      <c r="L8" s="178"/>
      <c r="M8" s="11"/>
      <c r="N8"/>
      <c r="O8"/>
      <c r="P8"/>
      <c r="Q8"/>
      <c r="R8"/>
      <c r="S8"/>
      <c r="T8"/>
    </row>
    <row r="9" spans="1:20" ht="18" customHeight="1">
      <c r="A9" s="19">
        <v>2</v>
      </c>
      <c r="B9" s="256">
        <v>0.5208333333333334</v>
      </c>
      <c r="C9" s="218" t="s">
        <v>133</v>
      </c>
      <c r="D9" s="140" t="s">
        <v>219</v>
      </c>
      <c r="E9" s="32"/>
      <c r="F9" s="32">
        <v>0</v>
      </c>
      <c r="G9" s="25" t="s">
        <v>35</v>
      </c>
      <c r="H9" s="32">
        <v>11</v>
      </c>
      <c r="I9" s="25"/>
      <c r="J9" s="143" t="s">
        <v>220</v>
      </c>
      <c r="K9" s="189" t="s">
        <v>226</v>
      </c>
      <c r="L9" s="178"/>
      <c r="M9" s="11"/>
      <c r="N9"/>
      <c r="O9"/>
      <c r="P9"/>
      <c r="Q9"/>
      <c r="R9"/>
      <c r="S9"/>
      <c r="T9"/>
    </row>
    <row r="10" spans="1:20" ht="18" customHeight="1">
      <c r="A10" s="17">
        <v>3</v>
      </c>
      <c r="B10" s="256">
        <v>0.5555555555555556</v>
      </c>
      <c r="C10" s="218" t="s">
        <v>134</v>
      </c>
      <c r="D10" s="140" t="s">
        <v>221</v>
      </c>
      <c r="E10" s="32"/>
      <c r="F10" s="32">
        <v>20</v>
      </c>
      <c r="G10" s="25" t="s">
        <v>35</v>
      </c>
      <c r="H10" s="32">
        <v>0</v>
      </c>
      <c r="I10" s="25"/>
      <c r="J10" s="143" t="s">
        <v>222</v>
      </c>
      <c r="K10" s="189" t="s">
        <v>227</v>
      </c>
      <c r="L10" s="178"/>
      <c r="M10" s="11"/>
      <c r="N10"/>
      <c r="O10"/>
      <c r="P10"/>
      <c r="Q10"/>
      <c r="R10"/>
      <c r="S10"/>
      <c r="T10"/>
    </row>
    <row r="11" spans="1:20" ht="18" customHeight="1">
      <c r="A11" s="19">
        <v>4</v>
      </c>
      <c r="B11" s="256">
        <v>0.5902777777777778</v>
      </c>
      <c r="C11" s="218" t="s">
        <v>135</v>
      </c>
      <c r="D11" s="140" t="s">
        <v>217</v>
      </c>
      <c r="E11" s="32"/>
      <c r="F11" s="32">
        <v>18</v>
      </c>
      <c r="G11" s="25" t="s">
        <v>35</v>
      </c>
      <c r="H11" s="32">
        <v>0</v>
      </c>
      <c r="I11" s="25"/>
      <c r="J11" s="143" t="s">
        <v>219</v>
      </c>
      <c r="K11" s="189" t="s">
        <v>228</v>
      </c>
      <c r="L11" s="178"/>
      <c r="M11" s="11"/>
      <c r="N11"/>
      <c r="O11"/>
      <c r="P11"/>
      <c r="Q11"/>
      <c r="R11"/>
      <c r="S11"/>
      <c r="T11"/>
    </row>
    <row r="12" spans="1:20" ht="18" customHeight="1">
      <c r="A12" s="17">
        <v>5</v>
      </c>
      <c r="B12" s="256">
        <v>0.625</v>
      </c>
      <c r="C12" s="219" t="s">
        <v>136</v>
      </c>
      <c r="D12" s="139" t="s">
        <v>218</v>
      </c>
      <c r="E12" s="32"/>
      <c r="F12" s="32">
        <v>0</v>
      </c>
      <c r="G12" s="25" t="s">
        <v>35</v>
      </c>
      <c r="H12" s="32">
        <v>7</v>
      </c>
      <c r="I12" s="25"/>
      <c r="J12" s="142" t="s">
        <v>220</v>
      </c>
      <c r="K12" s="189" t="s">
        <v>229</v>
      </c>
      <c r="L12" s="178"/>
      <c r="M12" s="11"/>
      <c r="N12"/>
      <c r="O12"/>
      <c r="P12"/>
      <c r="Q12"/>
      <c r="R12"/>
      <c r="S12"/>
      <c r="T12"/>
    </row>
    <row r="13" spans="1:20" ht="18" customHeight="1">
      <c r="A13" s="19">
        <v>6</v>
      </c>
      <c r="B13" s="256">
        <v>0.6597222222222222</v>
      </c>
      <c r="C13" s="218" t="s">
        <v>137</v>
      </c>
      <c r="D13" s="140" t="s">
        <v>223</v>
      </c>
      <c r="E13" s="32"/>
      <c r="F13" s="32">
        <v>1</v>
      </c>
      <c r="G13" s="25" t="s">
        <v>35</v>
      </c>
      <c r="H13" s="32">
        <v>3</v>
      </c>
      <c r="I13" s="25"/>
      <c r="J13" s="143" t="s">
        <v>224</v>
      </c>
      <c r="K13" s="189" t="s">
        <v>230</v>
      </c>
      <c r="L13" s="178"/>
      <c r="M13" s="11"/>
      <c r="N13"/>
      <c r="O13"/>
      <c r="P13"/>
      <c r="Q13"/>
      <c r="R13"/>
      <c r="S13"/>
      <c r="T13"/>
    </row>
    <row r="14" spans="1:20" ht="18" customHeight="1">
      <c r="A14" s="17">
        <v>7</v>
      </c>
      <c r="B14" s="256"/>
      <c r="C14" s="218" t="s">
        <v>138</v>
      </c>
      <c r="D14" s="140"/>
      <c r="E14" s="32"/>
      <c r="F14" s="32"/>
      <c r="G14" s="25"/>
      <c r="H14" s="32"/>
      <c r="I14" s="25"/>
      <c r="J14" s="143"/>
      <c r="K14" s="189"/>
      <c r="L14" s="178"/>
      <c r="M14" s="11"/>
      <c r="N14"/>
      <c r="O14"/>
      <c r="P14"/>
      <c r="Q14"/>
      <c r="R14"/>
      <c r="S14"/>
      <c r="T14"/>
    </row>
    <row r="15" spans="1:22" ht="18" customHeight="1" thickBot="1">
      <c r="A15" s="203"/>
      <c r="B15" s="179"/>
      <c r="C15" s="204"/>
      <c r="D15" s="181"/>
      <c r="E15" s="180"/>
      <c r="F15" s="180"/>
      <c r="G15" s="40"/>
      <c r="H15" s="180"/>
      <c r="I15" s="40"/>
      <c r="J15" s="181"/>
      <c r="K15" s="205"/>
      <c r="L15" s="178"/>
      <c r="M15" s="180"/>
      <c r="N15" s="180"/>
      <c r="O15" s="180"/>
      <c r="P15" s="180"/>
      <c r="Q15" s="40"/>
      <c r="R15" s="180"/>
      <c r="S15" s="40"/>
      <c r="T15" s="181"/>
      <c r="U15" s="2"/>
      <c r="V15" s="3"/>
    </row>
    <row r="16" spans="1:23" s="14" customFormat="1" ht="18" customHeight="1" thickBot="1">
      <c r="A16" s="416">
        <v>39915</v>
      </c>
      <c r="B16" s="417"/>
      <c r="C16" s="408" t="s">
        <v>49</v>
      </c>
      <c r="D16" s="409"/>
      <c r="E16" s="409"/>
      <c r="F16" s="409"/>
      <c r="G16" s="409"/>
      <c r="H16" s="409"/>
      <c r="I16" s="409"/>
      <c r="J16" s="410"/>
      <c r="K16" s="182" t="s">
        <v>51</v>
      </c>
      <c r="L16" s="16"/>
      <c r="M16" s="408" t="s">
        <v>50</v>
      </c>
      <c r="N16" s="409"/>
      <c r="O16" s="409"/>
      <c r="P16" s="409"/>
      <c r="Q16" s="409"/>
      <c r="R16" s="409"/>
      <c r="S16" s="409"/>
      <c r="T16" s="410"/>
      <c r="U16" s="182" t="s">
        <v>51</v>
      </c>
      <c r="W16" s="11"/>
    </row>
    <row r="17" spans="1:23" s="14" customFormat="1" ht="18" customHeight="1" thickBot="1">
      <c r="A17" s="220"/>
      <c r="B17" s="221"/>
      <c r="C17" s="404" t="s">
        <v>271</v>
      </c>
      <c r="D17" s="404"/>
      <c r="E17" s="404"/>
      <c r="F17" s="404"/>
      <c r="G17" s="404"/>
      <c r="H17" s="404"/>
      <c r="I17" s="404"/>
      <c r="J17" s="404"/>
      <c r="K17" s="405"/>
      <c r="L17" s="227"/>
      <c r="M17" s="404" t="s">
        <v>271</v>
      </c>
      <c r="N17" s="404"/>
      <c r="O17" s="404"/>
      <c r="P17" s="404"/>
      <c r="Q17" s="404"/>
      <c r="R17" s="404"/>
      <c r="S17" s="404"/>
      <c r="T17" s="404"/>
      <c r="U17" s="405"/>
      <c r="W17" s="11"/>
    </row>
    <row r="18" spans="1:21" ht="18" customHeight="1">
      <c r="A18" s="29">
        <v>1</v>
      </c>
      <c r="B18" s="225">
        <v>0.3958333333333333</v>
      </c>
      <c r="C18" s="185" t="s">
        <v>139</v>
      </c>
      <c r="D18" s="145" t="s">
        <v>231</v>
      </c>
      <c r="E18" s="32"/>
      <c r="F18" s="32">
        <v>5</v>
      </c>
      <c r="G18" s="25" t="s">
        <v>35</v>
      </c>
      <c r="H18" s="32">
        <v>3</v>
      </c>
      <c r="I18" s="25"/>
      <c r="J18" s="146" t="s">
        <v>232</v>
      </c>
      <c r="K18" s="188" t="s">
        <v>140</v>
      </c>
      <c r="L18" s="226">
        <v>1</v>
      </c>
      <c r="M18" s="216" t="s">
        <v>275</v>
      </c>
      <c r="N18" s="145" t="s">
        <v>235</v>
      </c>
      <c r="O18" s="32"/>
      <c r="P18" s="32">
        <v>1</v>
      </c>
      <c r="Q18" s="25" t="s">
        <v>35</v>
      </c>
      <c r="R18" s="32">
        <v>3</v>
      </c>
      <c r="S18" s="25"/>
      <c r="T18" s="146" t="s">
        <v>243</v>
      </c>
      <c r="U18" s="188" t="s">
        <v>148</v>
      </c>
    </row>
    <row r="19" spans="1:21" ht="18" customHeight="1">
      <c r="A19" s="19">
        <v>2</v>
      </c>
      <c r="B19" s="153">
        <v>0.4305555555555556</v>
      </c>
      <c r="C19" s="184" t="s">
        <v>140</v>
      </c>
      <c r="D19" s="140" t="s">
        <v>233</v>
      </c>
      <c r="E19" s="32"/>
      <c r="F19" s="32">
        <v>7</v>
      </c>
      <c r="G19" s="25" t="s">
        <v>35</v>
      </c>
      <c r="H19" s="32">
        <v>1</v>
      </c>
      <c r="I19" s="25"/>
      <c r="J19" s="143" t="s">
        <v>234</v>
      </c>
      <c r="K19" s="18" t="s">
        <v>139</v>
      </c>
      <c r="L19" s="24">
        <v>2</v>
      </c>
      <c r="M19" s="184" t="s">
        <v>148</v>
      </c>
      <c r="N19" s="140" t="s">
        <v>236</v>
      </c>
      <c r="O19" s="32"/>
      <c r="P19" s="32">
        <v>2</v>
      </c>
      <c r="Q19" s="25" t="s">
        <v>35</v>
      </c>
      <c r="R19" s="32">
        <v>1</v>
      </c>
      <c r="S19" s="25"/>
      <c r="T19" s="143" t="s">
        <v>244</v>
      </c>
      <c r="U19" s="18" t="s">
        <v>147</v>
      </c>
    </row>
    <row r="20" spans="1:21" ht="18" customHeight="1">
      <c r="A20" s="17">
        <v>3</v>
      </c>
      <c r="B20" s="154">
        <v>0.46527777777777773</v>
      </c>
      <c r="C20" s="184" t="s">
        <v>141</v>
      </c>
      <c r="D20" s="140" t="s">
        <v>231</v>
      </c>
      <c r="E20" s="32"/>
      <c r="F20" s="32">
        <v>1</v>
      </c>
      <c r="G20" s="25" t="s">
        <v>35</v>
      </c>
      <c r="H20" s="32">
        <v>8</v>
      </c>
      <c r="I20" s="25"/>
      <c r="J20" s="143" t="s">
        <v>235</v>
      </c>
      <c r="K20" s="18" t="s">
        <v>142</v>
      </c>
      <c r="L20" s="23">
        <v>3</v>
      </c>
      <c r="M20" s="184" t="s">
        <v>149</v>
      </c>
      <c r="N20" s="140" t="s">
        <v>232</v>
      </c>
      <c r="O20" s="32"/>
      <c r="P20" s="32">
        <v>1</v>
      </c>
      <c r="Q20" s="25" t="s">
        <v>35</v>
      </c>
      <c r="R20" s="32">
        <v>3</v>
      </c>
      <c r="S20" s="25"/>
      <c r="T20" s="143" t="s">
        <v>243</v>
      </c>
      <c r="U20" s="18" t="s">
        <v>150</v>
      </c>
    </row>
    <row r="21" spans="1:21" ht="18" customHeight="1">
      <c r="A21" s="19">
        <v>4</v>
      </c>
      <c r="B21" s="153">
        <v>0.5</v>
      </c>
      <c r="C21" s="184" t="s">
        <v>142</v>
      </c>
      <c r="D21" s="140" t="s">
        <v>233</v>
      </c>
      <c r="E21" s="32"/>
      <c r="F21" s="32">
        <v>2</v>
      </c>
      <c r="G21" s="25" t="s">
        <v>35</v>
      </c>
      <c r="H21" s="32">
        <v>0</v>
      </c>
      <c r="I21" s="25"/>
      <c r="J21" s="143" t="s">
        <v>236</v>
      </c>
      <c r="K21" s="18" t="s">
        <v>141</v>
      </c>
      <c r="L21" s="24">
        <v>4</v>
      </c>
      <c r="M21" s="184" t="s">
        <v>150</v>
      </c>
      <c r="N21" s="140" t="s">
        <v>234</v>
      </c>
      <c r="O21" s="32"/>
      <c r="P21" s="32">
        <v>0</v>
      </c>
      <c r="Q21" s="25" t="s">
        <v>35</v>
      </c>
      <c r="R21" s="32">
        <v>6</v>
      </c>
      <c r="S21" s="25"/>
      <c r="T21" s="143" t="s">
        <v>244</v>
      </c>
      <c r="U21" s="18" t="s">
        <v>149</v>
      </c>
    </row>
    <row r="22" spans="1:21" s="9" customFormat="1" ht="18" customHeight="1">
      <c r="A22" s="19">
        <v>5</v>
      </c>
      <c r="B22" s="30">
        <v>0.5347222222222222</v>
      </c>
      <c r="C22" s="184" t="s">
        <v>143</v>
      </c>
      <c r="D22" s="140" t="s">
        <v>237</v>
      </c>
      <c r="E22" s="32"/>
      <c r="F22" s="32">
        <v>11</v>
      </c>
      <c r="G22" s="25" t="s">
        <v>35</v>
      </c>
      <c r="H22" s="32">
        <v>0</v>
      </c>
      <c r="I22" s="25"/>
      <c r="J22" s="143" t="s">
        <v>238</v>
      </c>
      <c r="K22" s="18" t="s">
        <v>144</v>
      </c>
      <c r="L22" s="19">
        <v>5</v>
      </c>
      <c r="M22" s="184" t="s">
        <v>151</v>
      </c>
      <c r="N22" s="140" t="s">
        <v>241</v>
      </c>
      <c r="O22" s="32"/>
      <c r="P22" s="32">
        <v>5</v>
      </c>
      <c r="Q22" s="25" t="s">
        <v>35</v>
      </c>
      <c r="R22" s="32">
        <v>0</v>
      </c>
      <c r="S22" s="25"/>
      <c r="T22" s="143" t="s">
        <v>245</v>
      </c>
      <c r="U22" s="18" t="s">
        <v>152</v>
      </c>
    </row>
    <row r="23" spans="1:21" ht="18" customHeight="1">
      <c r="A23" s="17">
        <v>6</v>
      </c>
      <c r="B23" s="13">
        <v>0.5694444444444444</v>
      </c>
      <c r="C23" s="184" t="s">
        <v>144</v>
      </c>
      <c r="D23" s="140" t="s">
        <v>239</v>
      </c>
      <c r="E23" s="32"/>
      <c r="F23" s="32">
        <v>8</v>
      </c>
      <c r="G23" s="25" t="s">
        <v>35</v>
      </c>
      <c r="H23" s="32">
        <v>0</v>
      </c>
      <c r="I23" s="25"/>
      <c r="J23" s="143" t="s">
        <v>240</v>
      </c>
      <c r="K23" s="18" t="s">
        <v>143</v>
      </c>
      <c r="L23" s="17">
        <v>6</v>
      </c>
      <c r="M23" s="184" t="s">
        <v>152</v>
      </c>
      <c r="N23" s="140" t="s">
        <v>242</v>
      </c>
      <c r="O23" s="32"/>
      <c r="P23" s="32">
        <v>0</v>
      </c>
      <c r="Q23" s="25" t="s">
        <v>35</v>
      </c>
      <c r="R23" s="32">
        <v>5</v>
      </c>
      <c r="S23" s="25"/>
      <c r="T23" s="143" t="s">
        <v>246</v>
      </c>
      <c r="U23" s="18" t="s">
        <v>151</v>
      </c>
    </row>
    <row r="24" spans="1:21" ht="18" customHeight="1">
      <c r="A24" s="19">
        <v>7</v>
      </c>
      <c r="B24" s="12">
        <v>0.6041666666666666</v>
      </c>
      <c r="C24" s="186" t="s">
        <v>145</v>
      </c>
      <c r="D24" s="139" t="s">
        <v>237</v>
      </c>
      <c r="E24" s="32"/>
      <c r="F24" s="32">
        <v>1</v>
      </c>
      <c r="G24" s="25" t="s">
        <v>35</v>
      </c>
      <c r="H24" s="32">
        <v>0</v>
      </c>
      <c r="I24" s="25"/>
      <c r="J24" s="142" t="s">
        <v>241</v>
      </c>
      <c r="K24" s="18" t="s">
        <v>146</v>
      </c>
      <c r="L24" s="19">
        <v>7</v>
      </c>
      <c r="M24" s="186" t="s">
        <v>153</v>
      </c>
      <c r="N24" s="139" t="s">
        <v>238</v>
      </c>
      <c r="O24" s="32"/>
      <c r="P24" s="32">
        <v>1</v>
      </c>
      <c r="Q24" s="25" t="s">
        <v>35</v>
      </c>
      <c r="R24" s="32">
        <v>3</v>
      </c>
      <c r="S24" s="25"/>
      <c r="T24" s="142" t="s">
        <v>245</v>
      </c>
      <c r="U24" s="18" t="s">
        <v>154</v>
      </c>
    </row>
    <row r="25" spans="1:21" ht="18" customHeight="1">
      <c r="A25" s="19">
        <v>8</v>
      </c>
      <c r="B25" s="256">
        <v>0.638888888888889</v>
      </c>
      <c r="C25" s="218" t="s">
        <v>146</v>
      </c>
      <c r="D25" s="140" t="s">
        <v>239</v>
      </c>
      <c r="E25" s="32"/>
      <c r="F25" s="32">
        <v>5</v>
      </c>
      <c r="G25" s="25" t="s">
        <v>35</v>
      </c>
      <c r="H25" s="32">
        <v>1</v>
      </c>
      <c r="I25" s="25"/>
      <c r="J25" s="143" t="s">
        <v>242</v>
      </c>
      <c r="K25" s="189" t="s">
        <v>277</v>
      </c>
      <c r="L25" s="19">
        <v>8</v>
      </c>
      <c r="M25" s="184" t="s">
        <v>154</v>
      </c>
      <c r="N25" s="140" t="s">
        <v>240</v>
      </c>
      <c r="O25" s="32"/>
      <c r="P25" s="32">
        <v>2</v>
      </c>
      <c r="Q25" s="25" t="s">
        <v>35</v>
      </c>
      <c r="R25" s="32">
        <v>7</v>
      </c>
      <c r="S25" s="25"/>
      <c r="T25" s="143" t="s">
        <v>246</v>
      </c>
      <c r="U25" s="18" t="s">
        <v>153</v>
      </c>
    </row>
    <row r="26" spans="1:21" ht="19.5" customHeight="1">
      <c r="A26" s="17">
        <v>9</v>
      </c>
      <c r="B26" s="256">
        <v>0.6736111111111112</v>
      </c>
      <c r="C26" s="218" t="s">
        <v>274</v>
      </c>
      <c r="D26" s="140" t="s">
        <v>261</v>
      </c>
      <c r="E26" s="32"/>
      <c r="F26" s="32">
        <v>2</v>
      </c>
      <c r="G26" s="25" t="s">
        <v>86</v>
      </c>
      <c r="H26" s="32">
        <v>1</v>
      </c>
      <c r="I26" s="25"/>
      <c r="J26" s="143" t="s">
        <v>263</v>
      </c>
      <c r="K26" s="189" t="s">
        <v>278</v>
      </c>
      <c r="L26" s="17">
        <v>9</v>
      </c>
      <c r="M26" s="184"/>
      <c r="N26" s="140"/>
      <c r="O26" s="32"/>
      <c r="P26" s="32"/>
      <c r="Q26" s="25" t="s">
        <v>35</v>
      </c>
      <c r="R26" s="32"/>
      <c r="S26" s="25"/>
      <c r="T26" s="143"/>
      <c r="U26" s="18"/>
    </row>
    <row r="27" spans="1:21" ht="18" customHeight="1" thickBot="1">
      <c r="A27" s="20">
        <v>10</v>
      </c>
      <c r="B27" s="21"/>
      <c r="C27" s="192"/>
      <c r="D27" s="190"/>
      <c r="E27" s="34"/>
      <c r="F27" s="34"/>
      <c r="G27" s="26"/>
      <c r="H27" s="34"/>
      <c r="I27" s="26"/>
      <c r="J27" s="144"/>
      <c r="K27" s="22"/>
      <c r="L27" s="20">
        <v>10</v>
      </c>
      <c r="M27" s="192"/>
      <c r="N27" s="190"/>
      <c r="O27" s="34"/>
      <c r="P27" s="34"/>
      <c r="Q27" s="26"/>
      <c r="R27" s="34"/>
      <c r="S27" s="26"/>
      <c r="T27" s="144"/>
      <c r="U27" s="22"/>
    </row>
    <row r="28" spans="1:21" ht="18" customHeight="1" thickBot="1">
      <c r="A28" s="178"/>
      <c r="B28" s="179"/>
      <c r="C28" s="196"/>
      <c r="D28" s="191"/>
      <c r="E28" s="180"/>
      <c r="F28" s="180"/>
      <c r="G28" s="40"/>
      <c r="H28" s="180"/>
      <c r="I28" s="40"/>
      <c r="J28" s="181"/>
      <c r="K28" s="2"/>
      <c r="L28" s="178"/>
      <c r="M28" s="196"/>
      <c r="N28" s="191"/>
      <c r="O28" s="180"/>
      <c r="P28" s="180"/>
      <c r="Q28" s="40"/>
      <c r="R28" s="180"/>
      <c r="S28" s="40"/>
      <c r="T28" s="181"/>
      <c r="U28" s="2"/>
    </row>
    <row r="29" spans="1:21" ht="18" customHeight="1" thickBot="1">
      <c r="A29" s="416">
        <v>39916</v>
      </c>
      <c r="B29" s="417"/>
      <c r="C29" s="408" t="s">
        <v>131</v>
      </c>
      <c r="D29" s="409"/>
      <c r="E29" s="409"/>
      <c r="F29" s="409"/>
      <c r="G29" s="409"/>
      <c r="H29" s="409"/>
      <c r="I29" s="409"/>
      <c r="J29" s="410"/>
      <c r="K29" s="182" t="s">
        <v>51</v>
      </c>
      <c r="L29" s="178"/>
      <c r="M29" s="196"/>
      <c r="N29" s="191"/>
      <c r="O29" s="180"/>
      <c r="P29" s="180"/>
      <c r="Q29" s="40"/>
      <c r="R29" s="180"/>
      <c r="S29" s="40"/>
      <c r="T29" s="181"/>
      <c r="U29" s="2"/>
    </row>
    <row r="30" spans="1:21" ht="18" customHeight="1" thickBot="1">
      <c r="A30" s="220"/>
      <c r="B30" s="221"/>
      <c r="C30" s="406" t="s">
        <v>272</v>
      </c>
      <c r="D30" s="406"/>
      <c r="E30" s="406"/>
      <c r="F30" s="406"/>
      <c r="G30" s="406"/>
      <c r="H30" s="406"/>
      <c r="I30" s="406"/>
      <c r="J30" s="406"/>
      <c r="K30" s="407"/>
      <c r="L30" s="178"/>
      <c r="M30" s="196"/>
      <c r="N30" s="191"/>
      <c r="O30" s="180"/>
      <c r="P30" s="180"/>
      <c r="Q30" s="40"/>
      <c r="R30" s="180"/>
      <c r="S30" s="40"/>
      <c r="T30" s="181"/>
      <c r="U30" s="2"/>
    </row>
    <row r="31" spans="1:21" ht="18" customHeight="1">
      <c r="A31" s="29">
        <v>1</v>
      </c>
      <c r="B31" s="30">
        <v>0.3888888888888889</v>
      </c>
      <c r="C31" s="216" t="s">
        <v>155</v>
      </c>
      <c r="D31" s="145" t="s">
        <v>221</v>
      </c>
      <c r="E31" s="32"/>
      <c r="F31" s="32">
        <v>7</v>
      </c>
      <c r="G31" s="25" t="s">
        <v>35</v>
      </c>
      <c r="H31" s="32">
        <v>0</v>
      </c>
      <c r="I31" s="25"/>
      <c r="J31" s="146" t="s">
        <v>223</v>
      </c>
      <c r="K31" s="217" t="s">
        <v>156</v>
      </c>
      <c r="L31" s="178"/>
      <c r="M31" s="196"/>
      <c r="N31" s="191"/>
      <c r="O31" s="180"/>
      <c r="P31" s="180"/>
      <c r="Q31" s="40"/>
      <c r="R31" s="180"/>
      <c r="S31" s="40"/>
      <c r="T31" s="181"/>
      <c r="U31" s="2"/>
    </row>
    <row r="32" spans="1:21" ht="18" customHeight="1">
      <c r="A32" s="19">
        <v>2</v>
      </c>
      <c r="B32" s="13">
        <v>0.4236111111111111</v>
      </c>
      <c r="C32" s="218" t="s">
        <v>156</v>
      </c>
      <c r="D32" s="140" t="s">
        <v>222</v>
      </c>
      <c r="E32" s="32"/>
      <c r="F32" s="32">
        <v>0</v>
      </c>
      <c r="G32" s="25" t="s">
        <v>35</v>
      </c>
      <c r="H32" s="32">
        <v>14</v>
      </c>
      <c r="I32" s="25"/>
      <c r="J32" s="143" t="s">
        <v>224</v>
      </c>
      <c r="K32" s="189" t="s">
        <v>155</v>
      </c>
      <c r="L32" s="178"/>
      <c r="M32" s="196"/>
      <c r="N32" s="191"/>
      <c r="O32" s="180"/>
      <c r="P32" s="180"/>
      <c r="Q32" s="40"/>
      <c r="R32" s="180"/>
      <c r="S32" s="40"/>
      <c r="T32" s="181"/>
      <c r="U32" s="2"/>
    </row>
    <row r="33" spans="1:21" ht="18" customHeight="1">
      <c r="A33" s="17">
        <v>3</v>
      </c>
      <c r="B33" s="12">
        <v>0.4583333333333333</v>
      </c>
      <c r="C33" s="218" t="s">
        <v>157</v>
      </c>
      <c r="D33" s="140" t="s">
        <v>85</v>
      </c>
      <c r="E33" s="32"/>
      <c r="F33" s="32">
        <v>13</v>
      </c>
      <c r="G33" s="25" t="s">
        <v>35</v>
      </c>
      <c r="H33" s="32">
        <v>0</v>
      </c>
      <c r="I33" s="25"/>
      <c r="J33" s="143" t="s">
        <v>247</v>
      </c>
      <c r="K33" s="189" t="s">
        <v>158</v>
      </c>
      <c r="L33" s="178"/>
      <c r="M33" s="196"/>
      <c r="N33" s="191"/>
      <c r="O33" s="180"/>
      <c r="P33" s="180"/>
      <c r="Q33" s="40"/>
      <c r="R33" s="180"/>
      <c r="S33" s="40"/>
      <c r="T33" s="181"/>
      <c r="U33" s="2"/>
    </row>
    <row r="34" spans="1:21" ht="18" customHeight="1">
      <c r="A34" s="19">
        <v>4</v>
      </c>
      <c r="B34" s="13">
        <v>0.4930555555555556</v>
      </c>
      <c r="C34" s="218" t="s">
        <v>158</v>
      </c>
      <c r="D34" s="140" t="s">
        <v>221</v>
      </c>
      <c r="E34" s="32"/>
      <c r="F34" s="32">
        <v>4</v>
      </c>
      <c r="G34" s="25" t="s">
        <v>35</v>
      </c>
      <c r="H34" s="32">
        <v>4</v>
      </c>
      <c r="I34" s="25"/>
      <c r="J34" s="143" t="s">
        <v>224</v>
      </c>
      <c r="K34" s="189" t="s">
        <v>157</v>
      </c>
      <c r="L34" s="178"/>
      <c r="M34" s="196"/>
      <c r="N34" s="191"/>
      <c r="O34" s="180"/>
      <c r="P34" s="180"/>
      <c r="Q34" s="40"/>
      <c r="R34" s="180"/>
      <c r="S34" s="40"/>
      <c r="T34" s="181"/>
      <c r="U34" s="2"/>
    </row>
    <row r="35" spans="1:21" ht="18" customHeight="1">
      <c r="A35" s="17">
        <v>5</v>
      </c>
      <c r="B35" s="12">
        <v>0.5277777777777778</v>
      </c>
      <c r="C35" s="219" t="s">
        <v>159</v>
      </c>
      <c r="D35" s="139" t="s">
        <v>223</v>
      </c>
      <c r="E35" s="32"/>
      <c r="F35" s="32">
        <v>10</v>
      </c>
      <c r="G35" s="25" t="s">
        <v>35</v>
      </c>
      <c r="H35" s="32">
        <v>0</v>
      </c>
      <c r="I35" s="25"/>
      <c r="J35" s="142" t="s">
        <v>222</v>
      </c>
      <c r="K35" s="189" t="s">
        <v>160</v>
      </c>
      <c r="L35" s="178"/>
      <c r="M35" s="196"/>
      <c r="N35" s="191"/>
      <c r="O35" s="180"/>
      <c r="P35" s="180"/>
      <c r="Q35" s="40"/>
      <c r="R35" s="180"/>
      <c r="S35" s="40"/>
      <c r="T35" s="181"/>
      <c r="U35" s="2"/>
    </row>
    <row r="36" spans="1:21" ht="18" customHeight="1">
      <c r="A36" s="19">
        <v>6</v>
      </c>
      <c r="B36" s="13">
        <v>0.5625</v>
      </c>
      <c r="C36" s="218" t="s">
        <v>160</v>
      </c>
      <c r="D36" s="140" t="s">
        <v>85</v>
      </c>
      <c r="E36" s="32"/>
      <c r="F36" s="32">
        <v>4</v>
      </c>
      <c r="G36" s="25" t="s">
        <v>35</v>
      </c>
      <c r="H36" s="32">
        <v>0</v>
      </c>
      <c r="I36" s="25"/>
      <c r="J36" s="143" t="s">
        <v>248</v>
      </c>
      <c r="K36" s="189" t="s">
        <v>159</v>
      </c>
      <c r="L36" s="178"/>
      <c r="M36" s="196"/>
      <c r="N36" s="191"/>
      <c r="O36" s="180"/>
      <c r="P36" s="180"/>
      <c r="Q36" s="40"/>
      <c r="R36" s="180"/>
      <c r="S36" s="40"/>
      <c r="T36" s="181"/>
      <c r="U36" s="2"/>
    </row>
    <row r="37" spans="1:21" ht="18" customHeight="1">
      <c r="A37" s="17">
        <v>7</v>
      </c>
      <c r="B37" s="12">
        <v>0.5972222222222222</v>
      </c>
      <c r="C37" s="218" t="s">
        <v>161</v>
      </c>
      <c r="D37" s="140" t="s">
        <v>217</v>
      </c>
      <c r="E37" s="32"/>
      <c r="F37" s="32">
        <v>3</v>
      </c>
      <c r="G37" s="25" t="s">
        <v>86</v>
      </c>
      <c r="H37" s="32">
        <v>0</v>
      </c>
      <c r="I37" s="25"/>
      <c r="J37" s="143" t="s">
        <v>220</v>
      </c>
      <c r="K37" s="189" t="s">
        <v>162</v>
      </c>
      <c r="L37" s="178"/>
      <c r="M37" s="196"/>
      <c r="N37" s="191"/>
      <c r="O37" s="180"/>
      <c r="P37" s="180"/>
      <c r="Q37" s="40"/>
      <c r="R37" s="180"/>
      <c r="S37" s="40"/>
      <c r="T37" s="181"/>
      <c r="U37" s="2"/>
    </row>
    <row r="38" spans="1:21" ht="18" customHeight="1">
      <c r="A38" s="17">
        <v>8</v>
      </c>
      <c r="B38" s="12">
        <v>0.6319444444444444</v>
      </c>
      <c r="C38" s="218" t="s">
        <v>162</v>
      </c>
      <c r="D38" s="140" t="s">
        <v>247</v>
      </c>
      <c r="E38" s="32"/>
      <c r="F38" s="32">
        <v>1</v>
      </c>
      <c r="G38" s="25" t="s">
        <v>86</v>
      </c>
      <c r="H38" s="32">
        <v>0</v>
      </c>
      <c r="I38" s="25"/>
      <c r="J38" s="143" t="s">
        <v>248</v>
      </c>
      <c r="K38" s="189" t="s">
        <v>163</v>
      </c>
      <c r="L38" s="178"/>
      <c r="M38" s="196"/>
      <c r="N38" s="191"/>
      <c r="O38" s="180"/>
      <c r="P38" s="180"/>
      <c r="Q38" s="40"/>
      <c r="R38" s="180"/>
      <c r="S38" s="40"/>
      <c r="T38" s="181"/>
      <c r="U38" s="2"/>
    </row>
    <row r="39" spans="1:21" ht="18" customHeight="1" thickBot="1">
      <c r="A39" s="20">
        <v>9</v>
      </c>
      <c r="B39" s="21">
        <v>0.6666666666666666</v>
      </c>
      <c r="C39" s="192" t="s">
        <v>163</v>
      </c>
      <c r="D39" s="190" t="s">
        <v>219</v>
      </c>
      <c r="E39" s="34"/>
      <c r="F39" s="34">
        <v>2</v>
      </c>
      <c r="G39" s="26" t="s">
        <v>86</v>
      </c>
      <c r="H39" s="34">
        <v>7</v>
      </c>
      <c r="I39" s="26"/>
      <c r="J39" s="144" t="s">
        <v>218</v>
      </c>
      <c r="K39" s="22" t="s">
        <v>161</v>
      </c>
      <c r="L39" s="178"/>
      <c r="M39" s="196"/>
      <c r="N39" s="191"/>
      <c r="O39" s="180"/>
      <c r="P39" s="180"/>
      <c r="Q39" s="40"/>
      <c r="R39" s="180"/>
      <c r="S39" s="40"/>
      <c r="T39" s="181"/>
      <c r="U39" s="2"/>
    </row>
    <row r="40" spans="1:21" ht="18" customHeight="1" thickBot="1">
      <c r="A40" s="178"/>
      <c r="B40" s="179"/>
      <c r="C40" s="196"/>
      <c r="D40" s="191"/>
      <c r="E40" s="180"/>
      <c r="F40" s="180"/>
      <c r="G40" s="40"/>
      <c r="H40" s="180"/>
      <c r="I40" s="40"/>
      <c r="J40" s="181"/>
      <c r="K40" s="2"/>
      <c r="L40" s="178"/>
      <c r="M40" s="196"/>
      <c r="N40" s="191"/>
      <c r="O40" s="180"/>
      <c r="P40" s="180"/>
      <c r="Q40" s="40"/>
      <c r="R40" s="180"/>
      <c r="S40" s="40"/>
      <c r="T40" s="181"/>
      <c r="U40" s="2"/>
    </row>
    <row r="41" spans="1:21" ht="18" customHeight="1" thickBot="1">
      <c r="A41" s="416">
        <v>40281</v>
      </c>
      <c r="B41" s="417"/>
      <c r="C41" s="408" t="s">
        <v>47</v>
      </c>
      <c r="D41" s="409"/>
      <c r="E41" s="409"/>
      <c r="F41" s="409"/>
      <c r="G41" s="409"/>
      <c r="H41" s="409"/>
      <c r="I41" s="409"/>
      <c r="J41" s="409"/>
      <c r="K41" s="182" t="s">
        <v>51</v>
      </c>
      <c r="L41" s="16"/>
      <c r="M41" s="408" t="s">
        <v>48</v>
      </c>
      <c r="N41" s="409"/>
      <c r="O41" s="409"/>
      <c r="P41" s="409"/>
      <c r="Q41" s="409"/>
      <c r="R41" s="409"/>
      <c r="S41" s="409"/>
      <c r="T41" s="410"/>
      <c r="U41" s="182" t="s">
        <v>51</v>
      </c>
    </row>
    <row r="42" spans="1:21" ht="18" customHeight="1" thickBot="1">
      <c r="A42" s="220"/>
      <c r="B42" s="221"/>
      <c r="C42" s="404" t="s">
        <v>287</v>
      </c>
      <c r="D42" s="404"/>
      <c r="E42" s="404"/>
      <c r="F42" s="404"/>
      <c r="G42" s="404"/>
      <c r="H42" s="404"/>
      <c r="I42" s="404"/>
      <c r="J42" s="404"/>
      <c r="K42" s="405"/>
      <c r="L42" s="227"/>
      <c r="M42" s="404" t="s">
        <v>287</v>
      </c>
      <c r="N42" s="404"/>
      <c r="O42" s="404"/>
      <c r="P42" s="404"/>
      <c r="Q42" s="404"/>
      <c r="R42" s="404"/>
      <c r="S42" s="404"/>
      <c r="T42" s="404"/>
      <c r="U42" s="405"/>
    </row>
    <row r="43" spans="1:21" ht="18" customHeight="1">
      <c r="A43" s="29">
        <v>1</v>
      </c>
      <c r="B43" s="30">
        <v>0.3819444444444444</v>
      </c>
      <c r="C43" s="183" t="s">
        <v>164</v>
      </c>
      <c r="D43" s="140" t="s">
        <v>83</v>
      </c>
      <c r="E43" s="31"/>
      <c r="F43" s="31">
        <v>7</v>
      </c>
      <c r="G43" s="27" t="s">
        <v>35</v>
      </c>
      <c r="H43" s="31">
        <v>0</v>
      </c>
      <c r="I43" s="27"/>
      <c r="J43" s="142" t="s">
        <v>249</v>
      </c>
      <c r="K43" s="28" t="s">
        <v>165</v>
      </c>
      <c r="L43" s="226">
        <v>1</v>
      </c>
      <c r="M43" s="183" t="s">
        <v>169</v>
      </c>
      <c r="N43" s="140" t="s">
        <v>250</v>
      </c>
      <c r="O43" s="31"/>
      <c r="P43" s="31">
        <v>4</v>
      </c>
      <c r="Q43" s="27" t="s">
        <v>35</v>
      </c>
      <c r="R43" s="31">
        <v>0</v>
      </c>
      <c r="S43" s="27"/>
      <c r="T43" s="142" t="s">
        <v>251</v>
      </c>
      <c r="U43" s="28" t="s">
        <v>170</v>
      </c>
    </row>
    <row r="44" spans="1:21" ht="18" customHeight="1">
      <c r="A44" s="19">
        <v>2</v>
      </c>
      <c r="B44" s="12">
        <v>0.4166666666666667</v>
      </c>
      <c r="C44" s="184" t="s">
        <v>165</v>
      </c>
      <c r="D44" s="140" t="s">
        <v>252</v>
      </c>
      <c r="E44" s="32"/>
      <c r="F44" s="33">
        <v>6</v>
      </c>
      <c r="G44" s="25" t="s">
        <v>35</v>
      </c>
      <c r="H44" s="33">
        <v>0</v>
      </c>
      <c r="I44" s="25"/>
      <c r="J44" s="143" t="s">
        <v>253</v>
      </c>
      <c r="K44" s="28" t="s">
        <v>164</v>
      </c>
      <c r="L44" s="24">
        <v>2</v>
      </c>
      <c r="M44" s="184" t="s">
        <v>170</v>
      </c>
      <c r="N44" s="140" t="s">
        <v>254</v>
      </c>
      <c r="O44" s="32"/>
      <c r="P44" s="33">
        <v>1</v>
      </c>
      <c r="Q44" s="25" t="s">
        <v>35</v>
      </c>
      <c r="R44" s="33">
        <v>4</v>
      </c>
      <c r="S44" s="25"/>
      <c r="T44" s="143" t="s">
        <v>255</v>
      </c>
      <c r="U44" s="28" t="s">
        <v>169</v>
      </c>
    </row>
    <row r="45" spans="1:21" ht="18" customHeight="1">
      <c r="A45" s="17">
        <v>3</v>
      </c>
      <c r="B45" s="12">
        <v>0.4513888888888889</v>
      </c>
      <c r="C45" s="183" t="s">
        <v>166</v>
      </c>
      <c r="D45" s="140" t="s">
        <v>249</v>
      </c>
      <c r="E45" s="32"/>
      <c r="F45" s="32">
        <v>6</v>
      </c>
      <c r="G45" s="25" t="s">
        <v>86</v>
      </c>
      <c r="H45" s="32">
        <v>0</v>
      </c>
      <c r="I45" s="25"/>
      <c r="J45" s="143" t="s">
        <v>256</v>
      </c>
      <c r="K45" s="18" t="s">
        <v>167</v>
      </c>
      <c r="L45" s="23">
        <v>3</v>
      </c>
      <c r="M45" s="183" t="s">
        <v>171</v>
      </c>
      <c r="N45" s="140" t="s">
        <v>250</v>
      </c>
      <c r="O45" s="32"/>
      <c r="P45" s="32">
        <v>7</v>
      </c>
      <c r="Q45" s="25" t="s">
        <v>86</v>
      </c>
      <c r="R45" s="32">
        <v>0</v>
      </c>
      <c r="S45" s="25"/>
      <c r="T45" s="143" t="s">
        <v>257</v>
      </c>
      <c r="U45" s="18" t="s">
        <v>172</v>
      </c>
    </row>
    <row r="46" spans="1:21" ht="18" customHeight="1">
      <c r="A46" s="19">
        <v>4</v>
      </c>
      <c r="B46" s="13">
        <v>0.4861111111111111</v>
      </c>
      <c r="C46" s="184" t="s">
        <v>167</v>
      </c>
      <c r="D46" s="140" t="s">
        <v>252</v>
      </c>
      <c r="E46" s="32"/>
      <c r="F46" s="33">
        <v>15</v>
      </c>
      <c r="G46" s="25" t="s">
        <v>35</v>
      </c>
      <c r="H46" s="33">
        <v>0</v>
      </c>
      <c r="I46" s="25"/>
      <c r="J46" s="143" t="s">
        <v>254</v>
      </c>
      <c r="K46" s="18" t="s">
        <v>166</v>
      </c>
      <c r="L46" s="24">
        <v>4</v>
      </c>
      <c r="M46" s="184" t="s">
        <v>172</v>
      </c>
      <c r="N46" s="140" t="s">
        <v>253</v>
      </c>
      <c r="O46" s="32"/>
      <c r="P46" s="33">
        <v>1</v>
      </c>
      <c r="Q46" s="25" t="s">
        <v>35</v>
      </c>
      <c r="R46" s="33">
        <v>2</v>
      </c>
      <c r="S46" s="25"/>
      <c r="T46" s="143" t="s">
        <v>255</v>
      </c>
      <c r="U46" s="18" t="s">
        <v>171</v>
      </c>
    </row>
    <row r="47" spans="1:21" ht="18" customHeight="1" thickBot="1">
      <c r="A47" s="211">
        <v>5</v>
      </c>
      <c r="B47" s="212">
        <v>0.5208333333333334</v>
      </c>
      <c r="C47" s="187" t="s">
        <v>168</v>
      </c>
      <c r="D47" s="141" t="s">
        <v>83</v>
      </c>
      <c r="E47" s="34"/>
      <c r="F47" s="34">
        <v>8</v>
      </c>
      <c r="G47" s="26" t="s">
        <v>86</v>
      </c>
      <c r="H47" s="34">
        <v>0</v>
      </c>
      <c r="I47" s="26"/>
      <c r="J47" s="144" t="s">
        <v>256</v>
      </c>
      <c r="K47" s="22" t="s">
        <v>173</v>
      </c>
      <c r="L47" s="213">
        <v>5</v>
      </c>
      <c r="M47" s="187" t="s">
        <v>173</v>
      </c>
      <c r="N47" s="141" t="s">
        <v>251</v>
      </c>
      <c r="O47" s="34"/>
      <c r="P47" s="34">
        <v>1</v>
      </c>
      <c r="Q47" s="26" t="s">
        <v>86</v>
      </c>
      <c r="R47" s="34">
        <v>0</v>
      </c>
      <c r="S47" s="26"/>
      <c r="T47" s="144" t="s">
        <v>257</v>
      </c>
      <c r="U47" s="22" t="s">
        <v>168</v>
      </c>
    </row>
    <row r="48" spans="1:21" ht="18" customHeight="1" thickBot="1">
      <c r="A48" s="178"/>
      <c r="B48" s="179"/>
      <c r="C48" s="196"/>
      <c r="D48" s="191"/>
      <c r="E48" s="180"/>
      <c r="F48" s="180"/>
      <c r="G48" s="40"/>
      <c r="H48" s="180"/>
      <c r="I48" s="40"/>
      <c r="J48" s="181"/>
      <c r="K48" s="2"/>
      <c r="L48" s="178"/>
      <c r="M48" s="196"/>
      <c r="N48" s="191"/>
      <c r="O48" s="180"/>
      <c r="P48" s="180"/>
      <c r="Q48" s="40"/>
      <c r="R48" s="180"/>
      <c r="S48" s="40"/>
      <c r="T48" s="181"/>
      <c r="U48" s="2"/>
    </row>
    <row r="49" spans="1:21" ht="18" customHeight="1" thickBot="1">
      <c r="A49" s="416">
        <v>40287</v>
      </c>
      <c r="B49" s="417"/>
      <c r="C49" s="408" t="s">
        <v>47</v>
      </c>
      <c r="D49" s="409"/>
      <c r="E49" s="409"/>
      <c r="F49" s="409"/>
      <c r="G49" s="409"/>
      <c r="H49" s="409"/>
      <c r="I49" s="409"/>
      <c r="J49" s="409"/>
      <c r="K49" s="182" t="s">
        <v>51</v>
      </c>
      <c r="L49" s="227"/>
      <c r="M49" s="409" t="s">
        <v>48</v>
      </c>
      <c r="N49" s="409"/>
      <c r="O49" s="409"/>
      <c r="P49" s="409"/>
      <c r="Q49" s="409"/>
      <c r="R49" s="409"/>
      <c r="S49" s="409"/>
      <c r="T49" s="410"/>
      <c r="U49" s="182" t="s">
        <v>51</v>
      </c>
    </row>
    <row r="50" spans="1:21" ht="18" customHeight="1" thickBot="1">
      <c r="A50" s="220"/>
      <c r="B50" s="221"/>
      <c r="C50" s="433" t="s">
        <v>287</v>
      </c>
      <c r="D50" s="433"/>
      <c r="E50" s="433"/>
      <c r="F50" s="433"/>
      <c r="G50" s="433"/>
      <c r="H50" s="433"/>
      <c r="I50" s="433"/>
      <c r="J50" s="433"/>
      <c r="K50" s="434"/>
      <c r="L50" s="234"/>
      <c r="M50" s="404"/>
      <c r="N50" s="404"/>
      <c r="O50" s="404"/>
      <c r="P50" s="404"/>
      <c r="Q50" s="404"/>
      <c r="R50" s="404"/>
      <c r="S50" s="404"/>
      <c r="T50" s="404"/>
      <c r="U50" s="405"/>
    </row>
    <row r="51" spans="1:21" ht="18" customHeight="1">
      <c r="A51" s="284">
        <v>1</v>
      </c>
      <c r="B51" s="285">
        <v>0.3819444444444444</v>
      </c>
      <c r="C51" s="183" t="s">
        <v>174</v>
      </c>
      <c r="D51" s="140" t="s">
        <v>258</v>
      </c>
      <c r="E51" s="31"/>
      <c r="F51" s="31">
        <v>14</v>
      </c>
      <c r="G51" s="27" t="s">
        <v>35</v>
      </c>
      <c r="H51" s="31">
        <v>0</v>
      </c>
      <c r="I51" s="27"/>
      <c r="J51" s="142" t="s">
        <v>259</v>
      </c>
      <c r="K51" s="247" t="s">
        <v>282</v>
      </c>
      <c r="L51" s="226">
        <v>1</v>
      </c>
      <c r="M51" s="442" t="s">
        <v>281</v>
      </c>
      <c r="N51" s="443"/>
      <c r="O51" s="443"/>
      <c r="P51" s="443"/>
      <c r="Q51" s="443"/>
      <c r="R51" s="443"/>
      <c r="S51" s="443"/>
      <c r="T51" s="443"/>
      <c r="U51" s="444"/>
    </row>
    <row r="52" spans="1:21" ht="18" customHeight="1">
      <c r="A52" s="286">
        <v>2</v>
      </c>
      <c r="B52" s="287">
        <v>0.4166666666666667</v>
      </c>
      <c r="C52" s="241" t="s">
        <v>276</v>
      </c>
      <c r="D52" s="242" t="s">
        <v>237</v>
      </c>
      <c r="E52" s="243"/>
      <c r="F52" s="244">
        <v>4</v>
      </c>
      <c r="G52" s="245" t="s">
        <v>86</v>
      </c>
      <c r="H52" s="244">
        <v>1</v>
      </c>
      <c r="I52" s="245"/>
      <c r="J52" s="246" t="s">
        <v>245</v>
      </c>
      <c r="K52" s="247" t="s">
        <v>283</v>
      </c>
      <c r="L52" s="24">
        <v>2</v>
      </c>
      <c r="M52" s="445"/>
      <c r="N52" s="446"/>
      <c r="O52" s="446"/>
      <c r="P52" s="446"/>
      <c r="Q52" s="446"/>
      <c r="R52" s="446"/>
      <c r="S52" s="446"/>
      <c r="T52" s="446"/>
      <c r="U52" s="447"/>
    </row>
    <row r="53" spans="1:21" ht="18" customHeight="1">
      <c r="A53" s="286">
        <v>3</v>
      </c>
      <c r="B53" s="287">
        <v>0.4513888888888889</v>
      </c>
      <c r="C53" s="183" t="s">
        <v>175</v>
      </c>
      <c r="D53" s="140" t="s">
        <v>258</v>
      </c>
      <c r="E53" s="32"/>
      <c r="F53" s="32">
        <v>7</v>
      </c>
      <c r="G53" s="25" t="s">
        <v>86</v>
      </c>
      <c r="H53" s="32">
        <v>0</v>
      </c>
      <c r="I53" s="25"/>
      <c r="J53" s="143" t="s">
        <v>264</v>
      </c>
      <c r="K53" s="248" t="s">
        <v>284</v>
      </c>
      <c r="L53" s="23">
        <v>3</v>
      </c>
      <c r="M53" s="445"/>
      <c r="N53" s="446"/>
      <c r="O53" s="446"/>
      <c r="P53" s="446"/>
      <c r="Q53" s="446"/>
      <c r="R53" s="446"/>
      <c r="S53" s="446"/>
      <c r="T53" s="446"/>
      <c r="U53" s="447"/>
    </row>
    <row r="54" spans="1:21" ht="18" customHeight="1">
      <c r="A54" s="286">
        <v>4</v>
      </c>
      <c r="B54" s="287">
        <v>0.4861111111111111</v>
      </c>
      <c r="C54" s="241" t="s">
        <v>178</v>
      </c>
      <c r="D54" s="242" t="s">
        <v>238</v>
      </c>
      <c r="E54" s="243"/>
      <c r="F54" s="244">
        <v>0</v>
      </c>
      <c r="G54" s="245" t="s">
        <v>86</v>
      </c>
      <c r="H54" s="244">
        <v>7</v>
      </c>
      <c r="I54" s="245"/>
      <c r="J54" s="246" t="s">
        <v>241</v>
      </c>
      <c r="K54" s="248" t="s">
        <v>285</v>
      </c>
      <c r="L54" s="24">
        <v>4</v>
      </c>
      <c r="M54" s="445"/>
      <c r="N54" s="446"/>
      <c r="O54" s="446"/>
      <c r="P54" s="446"/>
      <c r="Q54" s="446"/>
      <c r="R54" s="446"/>
      <c r="S54" s="446"/>
      <c r="T54" s="446"/>
      <c r="U54" s="447"/>
    </row>
    <row r="55" spans="1:21" ht="18" customHeight="1" thickBot="1">
      <c r="A55" s="288">
        <v>5</v>
      </c>
      <c r="B55" s="289">
        <v>0.5208333333333334</v>
      </c>
      <c r="C55" s="187" t="s">
        <v>176</v>
      </c>
      <c r="D55" s="141" t="s">
        <v>259</v>
      </c>
      <c r="E55" s="34"/>
      <c r="F55" s="34">
        <v>5</v>
      </c>
      <c r="G55" s="26" t="s">
        <v>86</v>
      </c>
      <c r="H55" s="34">
        <v>2</v>
      </c>
      <c r="I55" s="26"/>
      <c r="J55" s="144" t="s">
        <v>264</v>
      </c>
      <c r="K55" s="268" t="s">
        <v>286</v>
      </c>
      <c r="L55" s="213">
        <v>5</v>
      </c>
      <c r="M55" s="448"/>
      <c r="N55" s="449"/>
      <c r="O55" s="449"/>
      <c r="P55" s="449"/>
      <c r="Q55" s="449"/>
      <c r="R55" s="449"/>
      <c r="S55" s="449"/>
      <c r="T55" s="449"/>
      <c r="U55" s="450"/>
    </row>
    <row r="56" spans="1:21" ht="18" customHeight="1" thickBot="1">
      <c r="A56" s="178"/>
      <c r="B56" s="179"/>
      <c r="C56" s="196"/>
      <c r="D56" s="191"/>
      <c r="E56" s="180"/>
      <c r="F56" s="180"/>
      <c r="G56" s="40"/>
      <c r="H56" s="180"/>
      <c r="I56" s="40"/>
      <c r="J56" s="181"/>
      <c r="K56" s="2"/>
      <c r="L56" s="178"/>
      <c r="M56" s="196"/>
      <c r="N56" s="191"/>
      <c r="O56" s="180"/>
      <c r="P56" s="180"/>
      <c r="Q56" s="40"/>
      <c r="R56" s="180"/>
      <c r="S56" s="40"/>
      <c r="T56" s="181"/>
      <c r="U56" s="2"/>
    </row>
    <row r="57" spans="1:23" ht="18" customHeight="1" thickBot="1">
      <c r="A57" s="437">
        <v>39922</v>
      </c>
      <c r="B57" s="438"/>
      <c r="C57" s="439" t="s">
        <v>49</v>
      </c>
      <c r="D57" s="440"/>
      <c r="E57" s="440"/>
      <c r="F57" s="440"/>
      <c r="G57" s="440"/>
      <c r="H57" s="440"/>
      <c r="I57" s="440"/>
      <c r="J57" s="441"/>
      <c r="K57" s="249" t="s">
        <v>51</v>
      </c>
      <c r="L57" s="11"/>
      <c r="M57"/>
      <c r="N57"/>
      <c r="O57"/>
      <c r="P57"/>
      <c r="Q57"/>
      <c r="R57"/>
      <c r="S57"/>
      <c r="T57"/>
      <c r="W57"/>
    </row>
    <row r="58" spans="1:23" ht="18" customHeight="1" thickBot="1">
      <c r="A58" s="221"/>
      <c r="B58" s="404" t="s">
        <v>312</v>
      </c>
      <c r="C58" s="404"/>
      <c r="D58" s="404"/>
      <c r="E58" s="404"/>
      <c r="F58" s="404"/>
      <c r="G58" s="404"/>
      <c r="H58" s="404"/>
      <c r="I58" s="404"/>
      <c r="J58" s="405"/>
      <c r="K58" s="279"/>
      <c r="L58" s="11"/>
      <c r="M58"/>
      <c r="N58"/>
      <c r="O58"/>
      <c r="P58"/>
      <c r="Q58"/>
      <c r="R58"/>
      <c r="S58"/>
      <c r="T58"/>
      <c r="W58"/>
    </row>
    <row r="59" spans="1:23" ht="18" customHeight="1">
      <c r="A59" s="250">
        <v>1</v>
      </c>
      <c r="B59" s="225">
        <v>0.6319444444444444</v>
      </c>
      <c r="C59" s="241" t="s">
        <v>279</v>
      </c>
      <c r="D59" s="242" t="s">
        <v>260</v>
      </c>
      <c r="E59" s="257"/>
      <c r="F59" s="258">
        <v>0</v>
      </c>
      <c r="G59" s="259" t="s">
        <v>86</v>
      </c>
      <c r="H59" s="258">
        <v>3</v>
      </c>
      <c r="I59" s="259"/>
      <c r="J59" s="246" t="s">
        <v>261</v>
      </c>
      <c r="K59" s="260" t="s">
        <v>313</v>
      </c>
      <c r="L59" s="11"/>
      <c r="M59"/>
      <c r="N59"/>
      <c r="O59"/>
      <c r="P59"/>
      <c r="Q59"/>
      <c r="R59"/>
      <c r="S59"/>
      <c r="T59"/>
      <c r="W59"/>
    </row>
    <row r="60" spans="1:23" ht="18" customHeight="1">
      <c r="A60" s="251">
        <v>2</v>
      </c>
      <c r="B60" s="225">
        <v>0.6666666666666666</v>
      </c>
      <c r="C60" s="239" t="s">
        <v>177</v>
      </c>
      <c r="D60" s="235" t="s">
        <v>262</v>
      </c>
      <c r="E60" s="236"/>
      <c r="F60" s="240">
        <v>7</v>
      </c>
      <c r="G60" s="237" t="s">
        <v>35</v>
      </c>
      <c r="H60" s="240">
        <v>0</v>
      </c>
      <c r="I60" s="237"/>
      <c r="J60" s="238" t="s">
        <v>263</v>
      </c>
      <c r="K60" s="254" t="s">
        <v>302</v>
      </c>
      <c r="L60" s="414" t="s">
        <v>303</v>
      </c>
      <c r="M60" s="415"/>
      <c r="N60" s="415"/>
      <c r="O60" s="415"/>
      <c r="P60"/>
      <c r="Q60"/>
      <c r="R60"/>
      <c r="S60"/>
      <c r="T60"/>
      <c r="W60"/>
    </row>
    <row r="61" spans="1:23" ht="18" customHeight="1" thickBot="1">
      <c r="A61" s="252">
        <v>3</v>
      </c>
      <c r="B61" s="253">
        <v>0.7152777777777778</v>
      </c>
      <c r="C61" s="261" t="s">
        <v>280</v>
      </c>
      <c r="D61" s="262" t="s">
        <v>260</v>
      </c>
      <c r="E61" s="263"/>
      <c r="F61" s="264">
        <v>0</v>
      </c>
      <c r="G61" s="265" t="s">
        <v>86</v>
      </c>
      <c r="H61" s="264">
        <v>3</v>
      </c>
      <c r="I61" s="265"/>
      <c r="J61" s="266" t="s">
        <v>262</v>
      </c>
      <c r="K61" s="267" t="s">
        <v>313</v>
      </c>
      <c r="L61" s="11"/>
      <c r="M61"/>
      <c r="N61"/>
      <c r="O61"/>
      <c r="P61"/>
      <c r="Q61"/>
      <c r="R61"/>
      <c r="S61"/>
      <c r="T61"/>
      <c r="W61"/>
    </row>
    <row r="62" spans="1:23" ht="18" customHeight="1" thickBot="1">
      <c r="A62" s="229"/>
      <c r="B62" s="230"/>
      <c r="C62" s="231"/>
      <c r="D62" s="228"/>
      <c r="E62" s="180"/>
      <c r="F62" s="180"/>
      <c r="G62" s="40"/>
      <c r="H62" s="180"/>
      <c r="I62" s="40"/>
      <c r="J62" s="181"/>
      <c r="K62" s="232"/>
      <c r="L62" s="11"/>
      <c r="M62"/>
      <c r="N62"/>
      <c r="O62"/>
      <c r="P62"/>
      <c r="Q62"/>
      <c r="R62"/>
      <c r="S62"/>
      <c r="T62"/>
      <c r="W62"/>
    </row>
    <row r="63" spans="1:22" ht="18" customHeight="1" thickBot="1">
      <c r="A63" s="416">
        <v>39923</v>
      </c>
      <c r="B63" s="417"/>
      <c r="C63" s="408" t="s">
        <v>49</v>
      </c>
      <c r="D63" s="409"/>
      <c r="E63" s="409"/>
      <c r="F63" s="409"/>
      <c r="G63" s="409"/>
      <c r="H63" s="409"/>
      <c r="I63" s="409"/>
      <c r="J63" s="410"/>
      <c r="K63" s="182" t="s">
        <v>51</v>
      </c>
      <c r="L63" s="227"/>
      <c r="M63" s="408" t="s">
        <v>50</v>
      </c>
      <c r="N63" s="409"/>
      <c r="O63" s="409"/>
      <c r="P63" s="409"/>
      <c r="Q63" s="409"/>
      <c r="R63" s="409"/>
      <c r="S63" s="409"/>
      <c r="T63" s="410"/>
      <c r="U63" s="182" t="s">
        <v>51</v>
      </c>
      <c r="V63" s="14"/>
    </row>
    <row r="64" spans="1:22" ht="18" customHeight="1" thickBot="1">
      <c r="A64" s="220"/>
      <c r="B64" s="224"/>
      <c r="C64" s="412" t="s">
        <v>304</v>
      </c>
      <c r="D64" s="412"/>
      <c r="E64" s="412"/>
      <c r="F64" s="412"/>
      <c r="G64" s="412"/>
      <c r="H64" s="412"/>
      <c r="I64" s="412"/>
      <c r="J64" s="412"/>
      <c r="K64" s="413"/>
      <c r="L64" s="233"/>
      <c r="M64" s="411" t="s">
        <v>304</v>
      </c>
      <c r="N64" s="412"/>
      <c r="O64" s="412"/>
      <c r="P64" s="412"/>
      <c r="Q64" s="412"/>
      <c r="R64" s="412"/>
      <c r="S64" s="412"/>
      <c r="T64" s="412"/>
      <c r="U64" s="413"/>
      <c r="V64" s="14"/>
    </row>
    <row r="65" spans="1:21" ht="18" customHeight="1">
      <c r="A65" s="29">
        <v>1</v>
      </c>
      <c r="B65" s="152">
        <v>0.3958333333333333</v>
      </c>
      <c r="C65" s="185" t="s">
        <v>179</v>
      </c>
      <c r="D65" s="145" t="s">
        <v>231</v>
      </c>
      <c r="E65" s="32"/>
      <c r="F65" s="32">
        <v>1</v>
      </c>
      <c r="G65" s="25" t="s">
        <v>35</v>
      </c>
      <c r="H65" s="32">
        <v>3</v>
      </c>
      <c r="I65" s="25"/>
      <c r="J65" s="146" t="s">
        <v>243</v>
      </c>
      <c r="K65" s="188" t="s">
        <v>181</v>
      </c>
      <c r="L65" s="226">
        <v>1</v>
      </c>
      <c r="M65" s="185" t="s">
        <v>180</v>
      </c>
      <c r="N65" s="145" t="s">
        <v>232</v>
      </c>
      <c r="O65" s="32"/>
      <c r="P65" s="32">
        <v>1</v>
      </c>
      <c r="Q65" s="25" t="s">
        <v>35</v>
      </c>
      <c r="R65" s="32">
        <v>4</v>
      </c>
      <c r="S65" s="25"/>
      <c r="T65" s="146" t="s">
        <v>235</v>
      </c>
      <c r="U65" s="188" t="s">
        <v>184</v>
      </c>
    </row>
    <row r="66" spans="1:21" ht="18" customHeight="1">
      <c r="A66" s="19">
        <v>2</v>
      </c>
      <c r="B66" s="153">
        <v>0.4305555555555556</v>
      </c>
      <c r="C66" s="184" t="s">
        <v>181</v>
      </c>
      <c r="D66" s="140" t="s">
        <v>233</v>
      </c>
      <c r="E66" s="32"/>
      <c r="F66" s="32">
        <v>2</v>
      </c>
      <c r="G66" s="25" t="s">
        <v>35</v>
      </c>
      <c r="H66" s="32">
        <v>0</v>
      </c>
      <c r="I66" s="25"/>
      <c r="J66" s="143" t="s">
        <v>244</v>
      </c>
      <c r="K66" s="18" t="s">
        <v>179</v>
      </c>
      <c r="L66" s="24">
        <v>2</v>
      </c>
      <c r="M66" s="184" t="s">
        <v>184</v>
      </c>
      <c r="N66" s="140" t="s">
        <v>234</v>
      </c>
      <c r="O66" s="32"/>
      <c r="P66" s="32">
        <v>0</v>
      </c>
      <c r="Q66" s="25" t="s">
        <v>35</v>
      </c>
      <c r="R66" s="32">
        <v>8</v>
      </c>
      <c r="S66" s="25"/>
      <c r="T66" s="143" t="s">
        <v>236</v>
      </c>
      <c r="U66" s="18" t="s">
        <v>180</v>
      </c>
    </row>
    <row r="67" spans="1:21" ht="18" customHeight="1">
      <c r="A67" s="17">
        <v>3</v>
      </c>
      <c r="B67" s="154">
        <v>0.46527777777777773</v>
      </c>
      <c r="C67" s="184" t="s">
        <v>182</v>
      </c>
      <c r="D67" s="140" t="s">
        <v>252</v>
      </c>
      <c r="E67" s="32"/>
      <c r="F67" s="32">
        <v>1</v>
      </c>
      <c r="G67" s="25" t="s">
        <v>35</v>
      </c>
      <c r="H67" s="32">
        <v>0</v>
      </c>
      <c r="I67" s="25"/>
      <c r="J67" s="143" t="s">
        <v>255</v>
      </c>
      <c r="K67" s="18" t="s">
        <v>183</v>
      </c>
      <c r="L67" s="23">
        <v>3</v>
      </c>
      <c r="M67" s="184" t="s">
        <v>185</v>
      </c>
      <c r="N67" s="140" t="s">
        <v>253</v>
      </c>
      <c r="O67" s="32"/>
      <c r="P67" s="32">
        <v>4</v>
      </c>
      <c r="Q67" s="25" t="s">
        <v>35</v>
      </c>
      <c r="R67" s="32">
        <v>1</v>
      </c>
      <c r="S67" s="25"/>
      <c r="T67" s="143" t="s">
        <v>254</v>
      </c>
      <c r="U67" s="18" t="s">
        <v>186</v>
      </c>
    </row>
    <row r="68" spans="1:21" ht="18" customHeight="1">
      <c r="A68" s="19">
        <v>4</v>
      </c>
      <c r="B68" s="153">
        <v>0.5</v>
      </c>
      <c r="C68" s="184" t="s">
        <v>183</v>
      </c>
      <c r="D68" s="140" t="s">
        <v>239</v>
      </c>
      <c r="E68" s="32"/>
      <c r="F68" s="32">
        <v>4</v>
      </c>
      <c r="G68" s="25" t="s">
        <v>35</v>
      </c>
      <c r="H68" s="32">
        <v>1</v>
      </c>
      <c r="I68" s="25"/>
      <c r="J68" s="143" t="s">
        <v>246</v>
      </c>
      <c r="K68" s="18" t="s">
        <v>182</v>
      </c>
      <c r="L68" s="24">
        <v>4</v>
      </c>
      <c r="M68" s="184" t="s">
        <v>186</v>
      </c>
      <c r="N68" s="140" t="s">
        <v>242</v>
      </c>
      <c r="O68" s="32"/>
      <c r="P68" s="32">
        <v>3</v>
      </c>
      <c r="Q68" s="25" t="s">
        <v>35</v>
      </c>
      <c r="R68" s="32">
        <v>4</v>
      </c>
      <c r="S68" s="25"/>
      <c r="T68" s="143" t="s">
        <v>240</v>
      </c>
      <c r="U68" s="18" t="s">
        <v>185</v>
      </c>
    </row>
    <row r="69" spans="1:22" ht="18" customHeight="1">
      <c r="A69" s="19">
        <v>5</v>
      </c>
      <c r="B69" s="30">
        <v>0.5347222222222222</v>
      </c>
      <c r="C69" s="269" t="s">
        <v>187</v>
      </c>
      <c r="D69" s="270" t="s">
        <v>251</v>
      </c>
      <c r="E69" s="271"/>
      <c r="F69" s="271">
        <v>1</v>
      </c>
      <c r="G69" s="272" t="s">
        <v>35</v>
      </c>
      <c r="H69" s="271">
        <v>2</v>
      </c>
      <c r="I69" s="272"/>
      <c r="J69" s="273" t="s">
        <v>241</v>
      </c>
      <c r="K69" s="274" t="s">
        <v>306</v>
      </c>
      <c r="L69" s="19">
        <v>5</v>
      </c>
      <c r="M69" s="269" t="s">
        <v>190</v>
      </c>
      <c r="N69" s="270" t="s">
        <v>220</v>
      </c>
      <c r="O69" s="271"/>
      <c r="P69" s="271">
        <v>1</v>
      </c>
      <c r="Q69" s="272" t="s">
        <v>35</v>
      </c>
      <c r="R69" s="271">
        <v>3</v>
      </c>
      <c r="S69" s="272"/>
      <c r="T69" s="273" t="s">
        <v>243</v>
      </c>
      <c r="U69" s="274" t="s">
        <v>309</v>
      </c>
      <c r="V69" s="9"/>
    </row>
    <row r="70" spans="1:21" ht="18" customHeight="1">
      <c r="A70" s="17">
        <v>6</v>
      </c>
      <c r="B70" s="13">
        <v>0.5694444444444444</v>
      </c>
      <c r="C70" s="275" t="s">
        <v>188</v>
      </c>
      <c r="D70" s="276" t="s">
        <v>252</v>
      </c>
      <c r="E70" s="271"/>
      <c r="F70" s="271">
        <v>8</v>
      </c>
      <c r="G70" s="272" t="s">
        <v>35</v>
      </c>
      <c r="H70" s="271">
        <v>0</v>
      </c>
      <c r="I70" s="272"/>
      <c r="J70" s="277" t="s">
        <v>246</v>
      </c>
      <c r="K70" s="274" t="s">
        <v>308</v>
      </c>
      <c r="L70" s="17">
        <v>6</v>
      </c>
      <c r="M70" s="275" t="s">
        <v>191</v>
      </c>
      <c r="N70" s="276" t="s">
        <v>259</v>
      </c>
      <c r="O70" s="271"/>
      <c r="P70" s="271">
        <v>1</v>
      </c>
      <c r="Q70" s="272" t="s">
        <v>35</v>
      </c>
      <c r="R70" s="271">
        <v>4</v>
      </c>
      <c r="S70" s="272"/>
      <c r="T70" s="277" t="s">
        <v>235</v>
      </c>
      <c r="U70" s="274" t="s">
        <v>310</v>
      </c>
    </row>
    <row r="71" spans="1:21" ht="18" customHeight="1">
      <c r="A71" s="19">
        <v>7</v>
      </c>
      <c r="B71" s="12">
        <v>0.6041666666666666</v>
      </c>
      <c r="C71" s="269" t="s">
        <v>189</v>
      </c>
      <c r="D71" s="270" t="s">
        <v>236</v>
      </c>
      <c r="E71" s="271"/>
      <c r="F71" s="271">
        <v>0</v>
      </c>
      <c r="G71" s="272" t="s">
        <v>35</v>
      </c>
      <c r="H71" s="271">
        <v>0</v>
      </c>
      <c r="I71" s="272"/>
      <c r="J71" s="273" t="s">
        <v>305</v>
      </c>
      <c r="K71" s="274" t="s">
        <v>307</v>
      </c>
      <c r="L71" s="19">
        <v>7</v>
      </c>
      <c r="M71" s="269" t="s">
        <v>192</v>
      </c>
      <c r="N71" s="270" t="s">
        <v>255</v>
      </c>
      <c r="O71" s="271"/>
      <c r="P71" s="271">
        <v>4</v>
      </c>
      <c r="Q71" s="272" t="s">
        <v>35</v>
      </c>
      <c r="R71" s="271">
        <v>0</v>
      </c>
      <c r="S71" s="272"/>
      <c r="T71" s="273" t="s">
        <v>249</v>
      </c>
      <c r="U71" s="274" t="s">
        <v>311</v>
      </c>
    </row>
    <row r="72" spans="1:21" ht="18" customHeight="1">
      <c r="A72" s="19">
        <v>8</v>
      </c>
      <c r="B72" s="13">
        <v>0.638888888888889</v>
      </c>
      <c r="C72" s="184"/>
      <c r="D72" s="140"/>
      <c r="E72" s="32"/>
      <c r="F72" s="32">
        <v>2</v>
      </c>
      <c r="G72" s="25" t="s">
        <v>315</v>
      </c>
      <c r="H72" s="32">
        <v>3</v>
      </c>
      <c r="I72" s="25"/>
      <c r="J72" s="143"/>
      <c r="K72" s="18"/>
      <c r="L72" s="19">
        <v>8</v>
      </c>
      <c r="M72" s="184"/>
      <c r="N72" s="140"/>
      <c r="O72" s="32"/>
      <c r="P72" s="32"/>
      <c r="Q72" s="25" t="s">
        <v>35</v>
      </c>
      <c r="R72" s="32"/>
      <c r="S72" s="25"/>
      <c r="T72" s="143"/>
      <c r="U72" s="18"/>
    </row>
    <row r="73" spans="1:21" ht="18" customHeight="1">
      <c r="A73" s="17">
        <v>9</v>
      </c>
      <c r="B73" s="12">
        <v>0.6736111111111112</v>
      </c>
      <c r="C73" s="184"/>
      <c r="D73" s="140"/>
      <c r="E73" s="32"/>
      <c r="F73" s="32"/>
      <c r="G73" s="25" t="s">
        <v>35</v>
      </c>
      <c r="H73" s="32"/>
      <c r="I73" s="25"/>
      <c r="J73" s="143"/>
      <c r="K73" s="18"/>
      <c r="L73" s="17">
        <v>9</v>
      </c>
      <c r="M73" s="184"/>
      <c r="N73" s="140"/>
      <c r="O73" s="32"/>
      <c r="P73" s="32"/>
      <c r="Q73" s="25" t="s">
        <v>35</v>
      </c>
      <c r="R73" s="32"/>
      <c r="S73" s="25"/>
      <c r="T73" s="143"/>
      <c r="U73" s="18"/>
    </row>
    <row r="74" spans="1:21" ht="18" customHeight="1" thickBot="1">
      <c r="A74" s="20">
        <v>10</v>
      </c>
      <c r="B74" s="21"/>
      <c r="C74" s="192"/>
      <c r="D74" s="190"/>
      <c r="E74" s="34"/>
      <c r="F74" s="34"/>
      <c r="G74" s="26"/>
      <c r="H74" s="34"/>
      <c r="I74" s="26"/>
      <c r="J74" s="144"/>
      <c r="K74" s="22"/>
      <c r="L74" s="20">
        <v>10</v>
      </c>
      <c r="M74" s="192"/>
      <c r="N74" s="190"/>
      <c r="O74" s="34"/>
      <c r="P74" s="34"/>
      <c r="Q74" s="26"/>
      <c r="R74" s="34"/>
      <c r="S74" s="26"/>
      <c r="T74" s="144"/>
      <c r="U74" s="22"/>
    </row>
    <row r="75" spans="1:21" ht="18" customHeight="1" thickBot="1">
      <c r="A75" s="178"/>
      <c r="B75" s="179"/>
      <c r="C75" s="196"/>
      <c r="D75" s="191"/>
      <c r="E75" s="180"/>
      <c r="F75" s="180"/>
      <c r="G75" s="40"/>
      <c r="H75" s="180"/>
      <c r="I75" s="40"/>
      <c r="J75" s="181"/>
      <c r="K75" s="2"/>
      <c r="L75" s="178"/>
      <c r="M75" s="196"/>
      <c r="N75" s="191"/>
      <c r="O75" s="180"/>
      <c r="P75" s="180"/>
      <c r="Q75" s="40"/>
      <c r="R75" s="180"/>
      <c r="S75" s="40"/>
      <c r="T75" s="181"/>
      <c r="U75" s="2"/>
    </row>
    <row r="76" spans="1:21" ht="18" customHeight="1" thickBot="1">
      <c r="A76" s="416">
        <v>39923</v>
      </c>
      <c r="B76" s="417"/>
      <c r="C76" s="408" t="s">
        <v>84</v>
      </c>
      <c r="D76" s="409"/>
      <c r="E76" s="409"/>
      <c r="F76" s="409"/>
      <c r="G76" s="409"/>
      <c r="H76" s="409"/>
      <c r="I76" s="409"/>
      <c r="J76" s="410"/>
      <c r="K76" s="182" t="s">
        <v>51</v>
      </c>
      <c r="M76" s="196"/>
      <c r="N76" s="191"/>
      <c r="O76" s="180"/>
      <c r="P76" s="180"/>
      <c r="Q76" s="40"/>
      <c r="R76" s="180"/>
      <c r="S76" s="40"/>
      <c r="T76" s="181"/>
      <c r="U76" s="2"/>
    </row>
    <row r="77" spans="1:21" ht="18" customHeight="1" thickBot="1">
      <c r="A77" s="222"/>
      <c r="B77" s="223"/>
      <c r="C77" s="435" t="s">
        <v>272</v>
      </c>
      <c r="D77" s="435"/>
      <c r="E77" s="435"/>
      <c r="F77" s="435"/>
      <c r="G77" s="435"/>
      <c r="H77" s="435"/>
      <c r="I77" s="435"/>
      <c r="J77" s="435"/>
      <c r="K77" s="436"/>
      <c r="M77" s="196"/>
      <c r="N77" s="191"/>
      <c r="O77" s="180"/>
      <c r="P77" s="180"/>
      <c r="Q77" s="40"/>
      <c r="R77" s="180"/>
      <c r="S77" s="40"/>
      <c r="T77" s="181"/>
      <c r="U77" s="2"/>
    </row>
    <row r="78" spans="1:21" ht="18" customHeight="1">
      <c r="A78" s="29">
        <v>1</v>
      </c>
      <c r="B78" s="30">
        <v>0.4166666666666667</v>
      </c>
      <c r="C78" s="280" t="s">
        <v>193</v>
      </c>
      <c r="D78" s="281" t="s">
        <v>260</v>
      </c>
      <c r="E78" s="243"/>
      <c r="F78" s="243">
        <v>0</v>
      </c>
      <c r="G78" s="245" t="s">
        <v>35</v>
      </c>
      <c r="H78" s="243">
        <v>3</v>
      </c>
      <c r="I78" s="245"/>
      <c r="J78" s="282" t="s">
        <v>263</v>
      </c>
      <c r="K78" s="283" t="s">
        <v>313</v>
      </c>
      <c r="M78" s="196"/>
      <c r="N78" s="191"/>
      <c r="O78" s="180"/>
      <c r="P78" s="180"/>
      <c r="Q78" s="40"/>
      <c r="R78" s="180"/>
      <c r="S78" s="40"/>
      <c r="T78" s="181"/>
      <c r="U78" s="2"/>
    </row>
    <row r="79" spans="1:21" ht="18" customHeight="1">
      <c r="A79" s="19">
        <v>2</v>
      </c>
      <c r="B79" s="13">
        <v>0.4513888888888889</v>
      </c>
      <c r="C79" s="269" t="s">
        <v>194</v>
      </c>
      <c r="D79" s="270" t="s">
        <v>261</v>
      </c>
      <c r="E79" s="271"/>
      <c r="F79" s="271">
        <v>0</v>
      </c>
      <c r="G79" s="272" t="s">
        <v>35</v>
      </c>
      <c r="H79" s="271">
        <v>7</v>
      </c>
      <c r="I79" s="272"/>
      <c r="J79" s="273" t="s">
        <v>262</v>
      </c>
      <c r="K79" s="278" t="s">
        <v>302</v>
      </c>
      <c r="L79" s="414" t="s">
        <v>303</v>
      </c>
      <c r="M79" s="415"/>
      <c r="N79" s="415"/>
      <c r="O79" s="415"/>
      <c r="P79" s="180"/>
      <c r="Q79" s="40"/>
      <c r="R79" s="180"/>
      <c r="S79" s="40"/>
      <c r="T79" s="181"/>
      <c r="U79" s="2"/>
    </row>
    <row r="80" spans="1:21" ht="18" customHeight="1">
      <c r="A80" s="17">
        <v>3</v>
      </c>
      <c r="B80" s="12">
        <v>0.486111111111111</v>
      </c>
      <c r="C80" s="184" t="s">
        <v>195</v>
      </c>
      <c r="D80" s="140"/>
      <c r="E80" s="32"/>
      <c r="F80" s="32"/>
      <c r="G80" s="25" t="s">
        <v>35</v>
      </c>
      <c r="H80" s="32"/>
      <c r="I80" s="25"/>
      <c r="J80" s="143"/>
      <c r="K80" s="18"/>
      <c r="M80" s="196"/>
      <c r="N80" s="191"/>
      <c r="O80" s="180"/>
      <c r="P80" s="180"/>
      <c r="Q80" s="40"/>
      <c r="R80" s="180"/>
      <c r="S80" s="40"/>
      <c r="T80" s="181"/>
      <c r="U80" s="2"/>
    </row>
    <row r="81" spans="1:21" ht="18" customHeight="1">
      <c r="A81" s="19">
        <v>4</v>
      </c>
      <c r="B81" s="13">
        <v>0.520833333333334</v>
      </c>
      <c r="C81" s="184" t="s">
        <v>196</v>
      </c>
      <c r="D81" s="140" t="s">
        <v>261</v>
      </c>
      <c r="E81" s="32"/>
      <c r="F81" s="32">
        <v>2</v>
      </c>
      <c r="G81" s="25" t="s">
        <v>35</v>
      </c>
      <c r="H81" s="32">
        <v>3</v>
      </c>
      <c r="I81" s="25"/>
      <c r="J81" s="143" t="s">
        <v>247</v>
      </c>
      <c r="K81" s="18" t="s">
        <v>197</v>
      </c>
      <c r="M81" s="196"/>
      <c r="N81" s="191"/>
      <c r="O81" s="180"/>
      <c r="P81" s="180"/>
      <c r="Q81" s="40"/>
      <c r="R81" s="180"/>
      <c r="S81" s="40"/>
      <c r="T81" s="181"/>
      <c r="U81" s="2"/>
    </row>
    <row r="82" spans="1:21" ht="18" customHeight="1">
      <c r="A82" s="17">
        <v>5</v>
      </c>
      <c r="B82" s="12">
        <v>0.555555555555556</v>
      </c>
      <c r="C82" s="186" t="s">
        <v>197</v>
      </c>
      <c r="D82" s="139" t="s">
        <v>262</v>
      </c>
      <c r="E82" s="32"/>
      <c r="F82" s="32">
        <v>3</v>
      </c>
      <c r="G82" s="25" t="s">
        <v>35</v>
      </c>
      <c r="H82" s="32">
        <v>0</v>
      </c>
      <c r="I82" s="25"/>
      <c r="J82" s="142" t="s">
        <v>224</v>
      </c>
      <c r="K82" s="18" t="s">
        <v>196</v>
      </c>
      <c r="M82" s="196"/>
      <c r="N82" s="191"/>
      <c r="O82" s="180"/>
      <c r="P82" s="180"/>
      <c r="Q82" s="40"/>
      <c r="R82" s="180"/>
      <c r="S82" s="40"/>
      <c r="T82" s="181"/>
      <c r="U82" s="2"/>
    </row>
    <row r="83" spans="1:21" ht="18" customHeight="1">
      <c r="A83" s="19">
        <v>6</v>
      </c>
      <c r="B83" s="13">
        <v>0.590277777777778</v>
      </c>
      <c r="C83" s="184"/>
      <c r="D83" s="140"/>
      <c r="E83" s="32"/>
      <c r="F83" s="32"/>
      <c r="G83" s="25" t="s">
        <v>35</v>
      </c>
      <c r="H83" s="32"/>
      <c r="I83" s="25"/>
      <c r="J83" s="143"/>
      <c r="K83" s="18"/>
      <c r="M83" s="196"/>
      <c r="N83" s="191"/>
      <c r="O83" s="180"/>
      <c r="P83" s="180"/>
      <c r="Q83" s="40"/>
      <c r="R83" s="180"/>
      <c r="S83" s="40"/>
      <c r="T83" s="181"/>
      <c r="U83" s="2"/>
    </row>
    <row r="84" spans="1:21" ht="18" customHeight="1">
      <c r="A84" s="17">
        <v>7</v>
      </c>
      <c r="B84" s="12">
        <v>0.625</v>
      </c>
      <c r="C84" s="184"/>
      <c r="D84" s="140"/>
      <c r="E84" s="32"/>
      <c r="F84" s="32"/>
      <c r="G84" s="25" t="s">
        <v>35</v>
      </c>
      <c r="H84" s="32"/>
      <c r="I84" s="25"/>
      <c r="J84" s="143"/>
      <c r="K84" s="18"/>
      <c r="M84" s="196"/>
      <c r="N84" s="191"/>
      <c r="O84" s="180"/>
      <c r="P84" s="180"/>
      <c r="Q84" s="40"/>
      <c r="R84" s="180"/>
      <c r="S84" s="40"/>
      <c r="T84" s="181"/>
      <c r="U84" s="2"/>
    </row>
    <row r="85" spans="1:21" ht="18" customHeight="1" thickBot="1">
      <c r="A85" s="20">
        <v>8</v>
      </c>
      <c r="B85" s="21">
        <v>0.659722222222222</v>
      </c>
      <c r="C85" s="192"/>
      <c r="D85" s="190"/>
      <c r="E85" s="34"/>
      <c r="F85" s="34"/>
      <c r="G85" s="26" t="s">
        <v>35</v>
      </c>
      <c r="H85" s="34"/>
      <c r="I85" s="26"/>
      <c r="J85" s="144"/>
      <c r="K85" s="22"/>
      <c r="M85" s="196"/>
      <c r="N85" s="191"/>
      <c r="O85" s="180"/>
      <c r="P85" s="180"/>
      <c r="Q85" s="40"/>
      <c r="R85" s="180"/>
      <c r="S85" s="40"/>
      <c r="T85" s="181"/>
      <c r="U85" s="2"/>
    </row>
    <row r="86" spans="1:21" ht="18" customHeight="1" thickBot="1">
      <c r="A86" s="178"/>
      <c r="B86" s="179"/>
      <c r="C86" s="196"/>
      <c r="D86" s="191"/>
      <c r="E86" s="180"/>
      <c r="F86" s="180"/>
      <c r="G86" s="40"/>
      <c r="H86" s="180"/>
      <c r="I86" s="40"/>
      <c r="J86" s="181"/>
      <c r="K86" s="2"/>
      <c r="L86" s="178"/>
      <c r="M86" s="196"/>
      <c r="N86" s="191"/>
      <c r="O86" s="180"/>
      <c r="P86" s="180"/>
      <c r="Q86" s="40"/>
      <c r="R86" s="180"/>
      <c r="S86" s="40"/>
      <c r="T86" s="181"/>
      <c r="U86" s="2"/>
    </row>
    <row r="87" spans="1:21" ht="18" customHeight="1" thickBot="1">
      <c r="A87" s="416">
        <v>39929</v>
      </c>
      <c r="B87" s="417"/>
      <c r="C87" s="408" t="s">
        <v>84</v>
      </c>
      <c r="D87" s="409"/>
      <c r="E87" s="409"/>
      <c r="F87" s="409"/>
      <c r="G87" s="409"/>
      <c r="H87" s="409"/>
      <c r="I87" s="409"/>
      <c r="J87" s="410"/>
      <c r="K87" s="182" t="s">
        <v>51</v>
      </c>
      <c r="M87" s="196"/>
      <c r="N87" s="191"/>
      <c r="O87" s="180"/>
      <c r="P87" s="180"/>
      <c r="Q87" s="40"/>
      <c r="R87" s="180"/>
      <c r="S87" s="40"/>
      <c r="T87" s="181"/>
      <c r="U87" s="2"/>
    </row>
    <row r="88" spans="1:21" ht="18" customHeight="1" thickBot="1">
      <c r="A88" s="220"/>
      <c r="B88" s="221"/>
      <c r="C88" s="402" t="s">
        <v>318</v>
      </c>
      <c r="D88" s="402"/>
      <c r="E88" s="402"/>
      <c r="F88" s="402"/>
      <c r="G88" s="402"/>
      <c r="H88" s="402"/>
      <c r="I88" s="402"/>
      <c r="J88" s="402"/>
      <c r="K88" s="403"/>
      <c r="M88" s="196"/>
      <c r="N88" s="191"/>
      <c r="O88" s="180"/>
      <c r="P88" s="180"/>
      <c r="Q88" s="40"/>
      <c r="R88" s="180"/>
      <c r="S88" s="40"/>
      <c r="T88" s="181"/>
      <c r="U88" s="2"/>
    </row>
    <row r="89" spans="1:21" ht="18" customHeight="1">
      <c r="A89" s="29">
        <v>1</v>
      </c>
      <c r="B89" s="30">
        <v>0.4166666666666667</v>
      </c>
      <c r="C89" s="185" t="s">
        <v>198</v>
      </c>
      <c r="D89" s="145" t="s">
        <v>324</v>
      </c>
      <c r="E89" s="32"/>
      <c r="F89" s="32">
        <v>4</v>
      </c>
      <c r="G89" s="25" t="s">
        <v>35</v>
      </c>
      <c r="H89" s="32">
        <v>0</v>
      </c>
      <c r="I89" s="25"/>
      <c r="J89" s="146" t="s">
        <v>241</v>
      </c>
      <c r="K89" s="188" t="s">
        <v>199</v>
      </c>
      <c r="M89" s="196"/>
      <c r="N89" s="191"/>
      <c r="O89" s="180"/>
      <c r="P89" s="180"/>
      <c r="Q89" s="40"/>
      <c r="R89" s="180"/>
      <c r="S89" s="40"/>
      <c r="T89" s="181"/>
      <c r="U89" s="2"/>
    </row>
    <row r="90" spans="1:21" ht="18" customHeight="1">
      <c r="A90" s="19">
        <v>2</v>
      </c>
      <c r="B90" s="13">
        <v>0.4513888888888889</v>
      </c>
      <c r="C90" s="184" t="s">
        <v>199</v>
      </c>
      <c r="D90" s="140" t="s">
        <v>233</v>
      </c>
      <c r="E90" s="32"/>
      <c r="F90" s="32">
        <v>2</v>
      </c>
      <c r="G90" s="25" t="s">
        <v>35</v>
      </c>
      <c r="H90" s="32">
        <v>1</v>
      </c>
      <c r="I90" s="25"/>
      <c r="J90" s="143" t="s">
        <v>243</v>
      </c>
      <c r="K90" s="18" t="s">
        <v>198</v>
      </c>
      <c r="M90" s="196"/>
      <c r="N90" s="191"/>
      <c r="O90" s="180"/>
      <c r="P90" s="180"/>
      <c r="Q90" s="40"/>
      <c r="R90" s="180"/>
      <c r="S90" s="40"/>
      <c r="T90" s="181"/>
      <c r="U90" s="2"/>
    </row>
    <row r="91" spans="1:21" ht="18" customHeight="1">
      <c r="A91" s="17">
        <v>3</v>
      </c>
      <c r="B91" s="12">
        <v>0.486111111111111</v>
      </c>
      <c r="C91" s="184" t="s">
        <v>200</v>
      </c>
      <c r="D91" s="140" t="s">
        <v>289</v>
      </c>
      <c r="E91" s="32"/>
      <c r="F91" s="32">
        <v>3</v>
      </c>
      <c r="G91" s="25" t="s">
        <v>35</v>
      </c>
      <c r="H91" s="32">
        <v>0</v>
      </c>
      <c r="I91" s="25"/>
      <c r="J91" s="143" t="s">
        <v>252</v>
      </c>
      <c r="K91" s="18" t="s">
        <v>201</v>
      </c>
      <c r="M91" s="196"/>
      <c r="N91" s="191"/>
      <c r="O91" s="180"/>
      <c r="P91" s="180"/>
      <c r="Q91" s="40"/>
      <c r="R91" s="180"/>
      <c r="S91" s="40"/>
      <c r="T91" s="181"/>
      <c r="U91" s="2"/>
    </row>
    <row r="92" spans="1:21" ht="18" customHeight="1">
      <c r="A92" s="19">
        <v>4</v>
      </c>
      <c r="B92" s="13">
        <v>0.520833333333334</v>
      </c>
      <c r="C92" s="184" t="s">
        <v>201</v>
      </c>
      <c r="D92" s="140" t="s">
        <v>83</v>
      </c>
      <c r="E92" s="32"/>
      <c r="F92" s="32">
        <v>4</v>
      </c>
      <c r="G92" s="25" t="s">
        <v>35</v>
      </c>
      <c r="H92" s="32">
        <v>1</v>
      </c>
      <c r="I92" s="25"/>
      <c r="J92" s="143" t="s">
        <v>247</v>
      </c>
      <c r="K92" s="18" t="s">
        <v>200</v>
      </c>
      <c r="M92" s="196"/>
      <c r="N92" s="191"/>
      <c r="O92" s="180"/>
      <c r="P92" s="180"/>
      <c r="Q92" s="40"/>
      <c r="R92" s="180"/>
      <c r="S92" s="40"/>
      <c r="T92" s="181"/>
      <c r="U92" s="2"/>
    </row>
    <row r="93" spans="1:21" ht="18" customHeight="1">
      <c r="A93" s="17">
        <v>5</v>
      </c>
      <c r="B93" s="12">
        <v>0.555555555555556</v>
      </c>
      <c r="C93" s="186" t="s">
        <v>202</v>
      </c>
      <c r="D93" s="139" t="s">
        <v>250</v>
      </c>
      <c r="E93" s="32"/>
      <c r="F93" s="32">
        <v>2</v>
      </c>
      <c r="G93" s="25" t="s">
        <v>35</v>
      </c>
      <c r="H93" s="32">
        <v>0</v>
      </c>
      <c r="I93" s="25"/>
      <c r="J93" s="142" t="s">
        <v>235</v>
      </c>
      <c r="K93" s="18" t="s">
        <v>203</v>
      </c>
      <c r="M93" s="196"/>
      <c r="N93" s="191"/>
      <c r="O93" s="180"/>
      <c r="P93" s="180"/>
      <c r="Q93" s="40"/>
      <c r="R93" s="180"/>
      <c r="S93" s="40"/>
      <c r="T93" s="181"/>
      <c r="U93" s="2"/>
    </row>
    <row r="94" spans="1:21" ht="18" customHeight="1">
      <c r="A94" s="19">
        <v>6</v>
      </c>
      <c r="B94" s="13">
        <v>0.590277777777778</v>
      </c>
      <c r="C94" s="184" t="s">
        <v>203</v>
      </c>
      <c r="D94" s="140" t="s">
        <v>237</v>
      </c>
      <c r="E94" s="32">
        <v>1</v>
      </c>
      <c r="F94" s="32">
        <v>5</v>
      </c>
      <c r="G94" s="25" t="s">
        <v>320</v>
      </c>
      <c r="H94" s="32">
        <v>6</v>
      </c>
      <c r="I94" s="25">
        <v>1</v>
      </c>
      <c r="J94" s="143" t="s">
        <v>326</v>
      </c>
      <c r="K94" s="18" t="s">
        <v>202</v>
      </c>
      <c r="M94" s="196"/>
      <c r="N94" s="191"/>
      <c r="O94" s="180"/>
      <c r="P94" s="180"/>
      <c r="Q94" s="40"/>
      <c r="R94" s="180"/>
      <c r="S94" s="40"/>
      <c r="T94" s="181"/>
      <c r="U94" s="2"/>
    </row>
    <row r="95" spans="1:21" ht="18" customHeight="1">
      <c r="A95" s="17">
        <v>7</v>
      </c>
      <c r="B95" s="12">
        <v>0.625</v>
      </c>
      <c r="C95" s="184" t="s">
        <v>204</v>
      </c>
      <c r="D95" s="140" t="s">
        <v>239</v>
      </c>
      <c r="E95" s="32"/>
      <c r="F95" s="32">
        <v>1</v>
      </c>
      <c r="G95" s="25" t="s">
        <v>35</v>
      </c>
      <c r="H95" s="32">
        <v>3</v>
      </c>
      <c r="I95" s="25"/>
      <c r="J95" s="143" t="s">
        <v>325</v>
      </c>
      <c r="K95" s="18" t="s">
        <v>205</v>
      </c>
      <c r="M95" s="196"/>
      <c r="N95" s="191"/>
      <c r="O95" s="180"/>
      <c r="P95" s="180"/>
      <c r="Q95" s="40"/>
      <c r="R95" s="180"/>
      <c r="S95" s="40"/>
      <c r="T95" s="181"/>
      <c r="U95" s="2"/>
    </row>
    <row r="96" spans="1:21" ht="18" customHeight="1" thickBot="1">
      <c r="A96" s="20">
        <v>8</v>
      </c>
      <c r="B96" s="21">
        <v>0.659722222222222</v>
      </c>
      <c r="C96" s="192" t="s">
        <v>205</v>
      </c>
      <c r="D96" s="190" t="s">
        <v>85</v>
      </c>
      <c r="E96" s="34"/>
      <c r="F96" s="34">
        <v>2</v>
      </c>
      <c r="G96" s="26" t="s">
        <v>35</v>
      </c>
      <c r="H96" s="34">
        <v>1</v>
      </c>
      <c r="I96" s="26"/>
      <c r="J96" s="144" t="s">
        <v>255</v>
      </c>
      <c r="K96" s="22" t="s">
        <v>204</v>
      </c>
      <c r="M96" s="196"/>
      <c r="N96" s="191"/>
      <c r="O96" s="180"/>
      <c r="P96" s="180"/>
      <c r="Q96" s="40"/>
      <c r="R96" s="180"/>
      <c r="S96" s="40"/>
      <c r="T96" s="181"/>
      <c r="U96" s="2"/>
    </row>
    <row r="97" spans="1:21" ht="18" customHeight="1" thickBot="1">
      <c r="A97" s="178"/>
      <c r="B97" s="179"/>
      <c r="C97" s="196"/>
      <c r="D97" s="191"/>
      <c r="E97" s="180"/>
      <c r="F97" s="180"/>
      <c r="G97" s="40"/>
      <c r="H97" s="180"/>
      <c r="I97" s="40"/>
      <c r="J97" s="181"/>
      <c r="K97" s="2"/>
      <c r="L97" s="178"/>
      <c r="M97" s="196"/>
      <c r="N97" s="191"/>
      <c r="O97" s="180"/>
      <c r="P97" s="180"/>
      <c r="Q97" s="40"/>
      <c r="R97" s="180"/>
      <c r="S97" s="40"/>
      <c r="T97" s="181"/>
      <c r="U97" s="2"/>
    </row>
    <row r="98" spans="1:21" ht="18" customHeight="1" thickBot="1">
      <c r="A98" s="416">
        <v>39930</v>
      </c>
      <c r="B98" s="417"/>
      <c r="C98" s="408" t="s">
        <v>206</v>
      </c>
      <c r="D98" s="409"/>
      <c r="E98" s="409"/>
      <c r="F98" s="409"/>
      <c r="G98" s="409"/>
      <c r="H98" s="409"/>
      <c r="I98" s="409"/>
      <c r="J98" s="410"/>
      <c r="K98" s="182" t="s">
        <v>51</v>
      </c>
      <c r="L98" s="178"/>
      <c r="M98" s="196"/>
      <c r="N98" s="191"/>
      <c r="O98" s="180"/>
      <c r="P98" s="180"/>
      <c r="Q98" s="40"/>
      <c r="R98" s="180"/>
      <c r="S98" s="40"/>
      <c r="T98" s="181"/>
      <c r="U98" s="2"/>
    </row>
    <row r="99" spans="1:21" ht="18" customHeight="1" thickBot="1">
      <c r="A99" s="220"/>
      <c r="B99" s="221"/>
      <c r="C99" s="402" t="s">
        <v>319</v>
      </c>
      <c r="D99" s="402"/>
      <c r="E99" s="402"/>
      <c r="F99" s="402"/>
      <c r="G99" s="402"/>
      <c r="H99" s="402"/>
      <c r="I99" s="402"/>
      <c r="J99" s="402"/>
      <c r="K99" s="403"/>
      <c r="L99" s="178"/>
      <c r="M99" s="196"/>
      <c r="N99" s="191"/>
      <c r="O99" s="180"/>
      <c r="P99" s="180"/>
      <c r="Q99" s="40"/>
      <c r="R99" s="180"/>
      <c r="S99" s="40"/>
      <c r="T99" s="181"/>
      <c r="U99" s="2"/>
    </row>
    <row r="100" spans="1:21" ht="18" customHeight="1">
      <c r="A100" s="29">
        <v>1</v>
      </c>
      <c r="B100" s="30">
        <v>0.4166666666666667</v>
      </c>
      <c r="C100" s="185" t="s">
        <v>207</v>
      </c>
      <c r="D100" s="145" t="str">
        <f>D89</f>
        <v>B O N O S　　Ａ</v>
      </c>
      <c r="E100" s="32"/>
      <c r="F100" s="32">
        <v>6</v>
      </c>
      <c r="G100" s="25" t="s">
        <v>35</v>
      </c>
      <c r="H100" s="32">
        <v>0</v>
      </c>
      <c r="I100" s="25"/>
      <c r="J100" s="146" t="str">
        <f>D90</f>
        <v>月光原ＳＣ</v>
      </c>
      <c r="K100" s="188" t="s">
        <v>265</v>
      </c>
      <c r="L100" s="178"/>
      <c r="M100" s="196"/>
      <c r="N100" s="191"/>
      <c r="O100" s="180"/>
      <c r="P100" s="180"/>
      <c r="Q100" s="40"/>
      <c r="R100" s="180"/>
      <c r="S100" s="40"/>
      <c r="T100" s="181"/>
      <c r="U100" s="2"/>
    </row>
    <row r="101" spans="1:21" ht="18" customHeight="1">
      <c r="A101" s="19">
        <v>2</v>
      </c>
      <c r="B101" s="13">
        <v>0.4513888888888889</v>
      </c>
      <c r="C101" s="184" t="s">
        <v>208</v>
      </c>
      <c r="D101" s="140" t="str">
        <f>D91</f>
        <v>暁星アストラ・ジュニア</v>
      </c>
      <c r="E101" s="32"/>
      <c r="F101" s="32">
        <v>2</v>
      </c>
      <c r="G101" s="25" t="s">
        <v>35</v>
      </c>
      <c r="H101" s="32">
        <v>0</v>
      </c>
      <c r="I101" s="25"/>
      <c r="J101" s="143" t="str">
        <f>D92</f>
        <v>渋谷東部ＪＦＣ</v>
      </c>
      <c r="K101" s="18" t="s">
        <v>266</v>
      </c>
      <c r="L101" s="178"/>
      <c r="M101" s="196"/>
      <c r="N101" s="191"/>
      <c r="O101" s="180"/>
      <c r="P101" s="180"/>
      <c r="Q101" s="40"/>
      <c r="R101" s="180"/>
      <c r="S101" s="40"/>
      <c r="T101" s="181"/>
      <c r="U101" s="2"/>
    </row>
    <row r="102" spans="1:21" ht="18" customHeight="1">
      <c r="A102" s="17">
        <v>3</v>
      </c>
      <c r="B102" s="12">
        <v>0.486111111111111</v>
      </c>
      <c r="C102" s="184" t="s">
        <v>209</v>
      </c>
      <c r="D102" s="140" t="str">
        <f>D93</f>
        <v>FCﾄﾘﾌﾟﾚｯﾀ渋谷Ｊｒ</v>
      </c>
      <c r="E102" s="32">
        <v>0</v>
      </c>
      <c r="F102" s="32">
        <v>3</v>
      </c>
      <c r="G102" s="25" t="s">
        <v>323</v>
      </c>
      <c r="H102" s="32">
        <v>4</v>
      </c>
      <c r="I102" s="25">
        <v>0</v>
      </c>
      <c r="J102" s="143" t="str">
        <f>J94</f>
        <v>ＢＯＮＯＳ　Ｂ</v>
      </c>
      <c r="K102" s="18" t="s">
        <v>267</v>
      </c>
      <c r="L102" s="178"/>
      <c r="M102" s="196"/>
      <c r="N102" s="191"/>
      <c r="O102" s="180"/>
      <c r="P102" s="180"/>
      <c r="Q102" s="40"/>
      <c r="R102" s="180"/>
      <c r="S102" s="40"/>
      <c r="T102" s="181"/>
      <c r="U102" s="2"/>
    </row>
    <row r="103" spans="1:21" ht="18" customHeight="1">
      <c r="A103" s="19">
        <v>4</v>
      </c>
      <c r="B103" s="13">
        <v>0.520833333333334</v>
      </c>
      <c r="C103" s="184" t="s">
        <v>210</v>
      </c>
      <c r="D103" s="140" t="str">
        <f>J95</f>
        <v>ヴィトーリア目黒ＦＣ</v>
      </c>
      <c r="E103" s="32"/>
      <c r="F103" s="32">
        <v>2</v>
      </c>
      <c r="G103" s="25" t="s">
        <v>35</v>
      </c>
      <c r="H103" s="32">
        <v>1</v>
      </c>
      <c r="I103" s="25"/>
      <c r="J103" s="143" t="str">
        <f>D96</f>
        <v>S K F C</v>
      </c>
      <c r="K103" s="18" t="s">
        <v>268</v>
      </c>
      <c r="L103" s="178"/>
      <c r="M103" s="196"/>
      <c r="N103" s="191"/>
      <c r="O103" s="180"/>
      <c r="P103" s="180"/>
      <c r="Q103" s="40"/>
      <c r="R103" s="180"/>
      <c r="S103" s="40"/>
      <c r="T103" s="181"/>
      <c r="U103" s="2"/>
    </row>
    <row r="104" spans="1:21" ht="18" customHeight="1">
      <c r="A104" s="17">
        <v>5</v>
      </c>
      <c r="B104" s="12">
        <v>0.555555555555556</v>
      </c>
      <c r="C104" s="186"/>
      <c r="D104" s="139"/>
      <c r="E104" s="32"/>
      <c r="F104" s="32"/>
      <c r="G104" s="25" t="s">
        <v>35</v>
      </c>
      <c r="H104" s="32"/>
      <c r="I104" s="25"/>
      <c r="J104" s="142"/>
      <c r="K104" s="18"/>
      <c r="L104" s="178"/>
      <c r="M104" s="196"/>
      <c r="N104" s="191"/>
      <c r="O104" s="180"/>
      <c r="P104" s="180"/>
      <c r="Q104" s="40"/>
      <c r="R104" s="180"/>
      <c r="S104" s="40"/>
      <c r="T104" s="181"/>
      <c r="U104" s="2"/>
    </row>
    <row r="105" spans="1:21" ht="18" customHeight="1">
      <c r="A105" s="19">
        <v>6</v>
      </c>
      <c r="B105" s="13">
        <v>0.590277777777778</v>
      </c>
      <c r="C105" s="184" t="s">
        <v>211</v>
      </c>
      <c r="D105" s="140" t="s">
        <v>258</v>
      </c>
      <c r="E105" s="32"/>
      <c r="F105" s="32">
        <v>4</v>
      </c>
      <c r="G105" s="25" t="s">
        <v>86</v>
      </c>
      <c r="H105" s="32">
        <v>0</v>
      </c>
      <c r="I105" s="25"/>
      <c r="J105" s="143" t="s">
        <v>221</v>
      </c>
      <c r="K105" s="18" t="s">
        <v>269</v>
      </c>
      <c r="L105" s="178"/>
      <c r="M105" s="196"/>
      <c r="N105" s="191"/>
      <c r="O105" s="180"/>
      <c r="P105" s="180"/>
      <c r="Q105" s="40"/>
      <c r="R105" s="180"/>
      <c r="S105" s="40"/>
      <c r="T105" s="181"/>
      <c r="U105" s="2"/>
    </row>
    <row r="106" spans="1:21" ht="18" customHeight="1">
      <c r="A106" s="17">
        <v>7</v>
      </c>
      <c r="B106" s="12">
        <v>0.625</v>
      </c>
      <c r="C106" s="184" t="s">
        <v>212</v>
      </c>
      <c r="D106" s="140" t="s">
        <v>262</v>
      </c>
      <c r="E106" s="32"/>
      <c r="F106" s="32">
        <v>3</v>
      </c>
      <c r="G106" s="25" t="s">
        <v>35</v>
      </c>
      <c r="H106" s="32">
        <v>0</v>
      </c>
      <c r="I106" s="25"/>
      <c r="J106" s="143" t="s">
        <v>305</v>
      </c>
      <c r="K106" s="18" t="s">
        <v>269</v>
      </c>
      <c r="L106" s="178"/>
      <c r="M106" s="196"/>
      <c r="N106" s="191"/>
      <c r="O106" s="180"/>
      <c r="P106" s="180"/>
      <c r="Q106" s="40"/>
      <c r="R106" s="180"/>
      <c r="S106" s="40"/>
      <c r="T106" s="181"/>
      <c r="U106" s="2"/>
    </row>
    <row r="107" spans="1:21" ht="18" customHeight="1" thickBot="1">
      <c r="A107" s="20">
        <v>8</v>
      </c>
      <c r="B107" s="21">
        <v>0.659722222222222</v>
      </c>
      <c r="C107" s="192"/>
      <c r="D107" s="190"/>
      <c r="E107" s="34"/>
      <c r="F107" s="34"/>
      <c r="G107" s="26" t="s">
        <v>86</v>
      </c>
      <c r="H107" s="34"/>
      <c r="I107" s="26"/>
      <c r="J107" s="144"/>
      <c r="K107" s="22"/>
      <c r="L107" s="178"/>
      <c r="M107" s="196"/>
      <c r="N107" s="191"/>
      <c r="O107" s="180"/>
      <c r="P107" s="180"/>
      <c r="Q107" s="40"/>
      <c r="R107" s="180"/>
      <c r="S107" s="40"/>
      <c r="T107" s="181"/>
      <c r="U107" s="2"/>
    </row>
    <row r="108" spans="1:21" ht="18" customHeight="1" thickBot="1">
      <c r="A108" s="178"/>
      <c r="B108" s="179"/>
      <c r="C108" s="196"/>
      <c r="D108" s="191"/>
      <c r="E108" s="180"/>
      <c r="F108" s="180"/>
      <c r="G108" s="40"/>
      <c r="H108" s="180"/>
      <c r="I108" s="40"/>
      <c r="J108" s="181"/>
      <c r="K108" s="2"/>
      <c r="L108" s="178"/>
      <c r="M108" s="196"/>
      <c r="N108" s="191"/>
      <c r="O108" s="180"/>
      <c r="P108" s="180"/>
      <c r="Q108" s="40"/>
      <c r="R108" s="180"/>
      <c r="S108" s="40"/>
      <c r="T108" s="181"/>
      <c r="U108" s="2"/>
    </row>
    <row r="109" spans="1:11" ht="18" customHeight="1" thickBot="1">
      <c r="A109" s="416">
        <v>39932</v>
      </c>
      <c r="B109" s="417"/>
      <c r="C109" s="408" t="s">
        <v>206</v>
      </c>
      <c r="D109" s="409"/>
      <c r="E109" s="409"/>
      <c r="F109" s="409"/>
      <c r="G109" s="409"/>
      <c r="H109" s="409"/>
      <c r="I109" s="409"/>
      <c r="J109" s="410"/>
      <c r="K109" s="182" t="s">
        <v>51</v>
      </c>
    </row>
    <row r="110" spans="1:11" ht="18" customHeight="1" thickBot="1">
      <c r="A110" s="220"/>
      <c r="B110" s="221"/>
      <c r="C110" s="402" t="s">
        <v>319</v>
      </c>
      <c r="D110" s="402"/>
      <c r="E110" s="402"/>
      <c r="F110" s="402"/>
      <c r="G110" s="402"/>
      <c r="H110" s="402"/>
      <c r="I110" s="402"/>
      <c r="J110" s="402"/>
      <c r="K110" s="403"/>
    </row>
    <row r="111" spans="1:11" ht="18" customHeight="1">
      <c r="A111" s="29">
        <v>1</v>
      </c>
      <c r="B111" s="30">
        <v>0.4166666666666667</v>
      </c>
      <c r="C111" s="185" t="s">
        <v>213</v>
      </c>
      <c r="D111" s="140" t="s">
        <v>258</v>
      </c>
      <c r="E111" s="32"/>
      <c r="F111" s="32">
        <v>3</v>
      </c>
      <c r="G111" s="25" t="s">
        <v>35</v>
      </c>
      <c r="H111" s="32">
        <v>0</v>
      </c>
      <c r="I111" s="25"/>
      <c r="J111" s="143" t="s">
        <v>305</v>
      </c>
      <c r="K111" s="188" t="s">
        <v>269</v>
      </c>
    </row>
    <row r="112" spans="1:11" ht="18" customHeight="1">
      <c r="A112" s="19">
        <v>2</v>
      </c>
      <c r="B112" s="13">
        <v>0.4513888888888889</v>
      </c>
      <c r="C112" s="184" t="s">
        <v>214</v>
      </c>
      <c r="D112" s="140" t="s">
        <v>262</v>
      </c>
      <c r="E112" s="32"/>
      <c r="F112" s="32">
        <v>1</v>
      </c>
      <c r="G112" s="25" t="s">
        <v>35</v>
      </c>
      <c r="H112" s="32">
        <v>0</v>
      </c>
      <c r="I112" s="25"/>
      <c r="J112" s="143" t="s">
        <v>221</v>
      </c>
      <c r="K112" s="18" t="s">
        <v>269</v>
      </c>
    </row>
    <row r="113" spans="1:11" ht="18" customHeight="1">
      <c r="A113" s="17">
        <v>3</v>
      </c>
      <c r="B113" s="12">
        <v>0.486111111111111</v>
      </c>
      <c r="C113" s="184"/>
      <c r="D113" s="140"/>
      <c r="E113" s="32"/>
      <c r="F113" s="32"/>
      <c r="G113" s="25" t="s">
        <v>35</v>
      </c>
      <c r="H113" s="32"/>
      <c r="I113" s="25"/>
      <c r="J113" s="143"/>
      <c r="K113" s="18"/>
    </row>
    <row r="114" spans="1:11" ht="18" customHeight="1">
      <c r="A114" s="19">
        <v>4</v>
      </c>
      <c r="B114" s="13">
        <v>0.520833333333334</v>
      </c>
      <c r="C114" s="184" t="s">
        <v>215</v>
      </c>
      <c r="D114" s="140" t="s">
        <v>305</v>
      </c>
      <c r="E114" s="32"/>
      <c r="F114" s="32">
        <v>0</v>
      </c>
      <c r="G114" s="25" t="s">
        <v>35</v>
      </c>
      <c r="H114" s="32">
        <v>0</v>
      </c>
      <c r="I114" s="25"/>
      <c r="J114" s="143" t="s">
        <v>221</v>
      </c>
      <c r="K114" s="18" t="s">
        <v>269</v>
      </c>
    </row>
    <row r="115" spans="1:11" ht="18" customHeight="1">
      <c r="A115" s="17">
        <v>5</v>
      </c>
      <c r="B115" s="12">
        <v>0.555555555555556</v>
      </c>
      <c r="C115" s="186" t="s">
        <v>216</v>
      </c>
      <c r="D115" s="140" t="s">
        <v>258</v>
      </c>
      <c r="E115" s="32"/>
      <c r="F115" s="32">
        <v>5</v>
      </c>
      <c r="G115" s="25" t="s">
        <v>35</v>
      </c>
      <c r="H115" s="32">
        <v>0</v>
      </c>
      <c r="I115" s="25"/>
      <c r="J115" s="140" t="s">
        <v>262</v>
      </c>
      <c r="K115" s="18" t="s">
        <v>269</v>
      </c>
    </row>
    <row r="116" spans="1:11" ht="18" customHeight="1">
      <c r="A116" s="19">
        <v>6</v>
      </c>
      <c r="B116" s="13">
        <v>0.590277777777778</v>
      </c>
      <c r="C116" s="184"/>
      <c r="D116" s="140"/>
      <c r="E116" s="32"/>
      <c r="F116" s="32"/>
      <c r="G116" s="25" t="s">
        <v>86</v>
      </c>
      <c r="H116" s="32"/>
      <c r="I116" s="25"/>
      <c r="J116" s="143"/>
      <c r="K116" s="18"/>
    </row>
    <row r="117" spans="1:11" ht="18" customHeight="1">
      <c r="A117" s="17">
        <v>7</v>
      </c>
      <c r="B117" s="12">
        <v>0.625</v>
      </c>
      <c r="C117" s="184"/>
      <c r="D117" s="140"/>
      <c r="E117" s="32"/>
      <c r="F117" s="32"/>
      <c r="G117" s="25" t="s">
        <v>35</v>
      </c>
      <c r="H117" s="32"/>
      <c r="I117" s="25"/>
      <c r="J117" s="143"/>
      <c r="K117" s="18"/>
    </row>
    <row r="118" spans="1:11" ht="18" customHeight="1" thickBot="1">
      <c r="A118" s="20">
        <v>8</v>
      </c>
      <c r="B118" s="21">
        <v>0.659722222222222</v>
      </c>
      <c r="C118" s="192"/>
      <c r="D118" s="190"/>
      <c r="E118" s="34"/>
      <c r="F118" s="34"/>
      <c r="G118" s="26" t="s">
        <v>86</v>
      </c>
      <c r="H118" s="34"/>
      <c r="I118" s="26"/>
      <c r="J118" s="144"/>
      <c r="K118" s="22"/>
    </row>
  </sheetData>
  <sheetProtection/>
  <mergeCells count="48">
    <mergeCell ref="L79:O79"/>
    <mergeCell ref="B58:J58"/>
    <mergeCell ref="C6:J6"/>
    <mergeCell ref="C7:K7"/>
    <mergeCell ref="C63:J63"/>
    <mergeCell ref="A57:B57"/>
    <mergeCell ref="C57:J57"/>
    <mergeCell ref="M51:U55"/>
    <mergeCell ref="M50:U50"/>
    <mergeCell ref="C16:J16"/>
    <mergeCell ref="M16:T16"/>
    <mergeCell ref="A6:B6"/>
    <mergeCell ref="A109:B109"/>
    <mergeCell ref="C109:J109"/>
    <mergeCell ref="A98:B98"/>
    <mergeCell ref="C98:J98"/>
    <mergeCell ref="A76:B76"/>
    <mergeCell ref="C88:K88"/>
    <mergeCell ref="C99:K99"/>
    <mergeCell ref="A63:B63"/>
    <mergeCell ref="A87:B87"/>
    <mergeCell ref="C87:J87"/>
    <mergeCell ref="A41:B41"/>
    <mergeCell ref="C64:K64"/>
    <mergeCell ref="C50:K50"/>
    <mergeCell ref="C77:K77"/>
    <mergeCell ref="C76:J76"/>
    <mergeCell ref="C41:J41"/>
    <mergeCell ref="A29:B29"/>
    <mergeCell ref="C29:J29"/>
    <mergeCell ref="A49:B49"/>
    <mergeCell ref="C49:J49"/>
    <mergeCell ref="M49:T49"/>
    <mergeCell ref="A2:U2"/>
    <mergeCell ref="D4:U4"/>
    <mergeCell ref="D3:U3"/>
    <mergeCell ref="A3:C4"/>
    <mergeCell ref="A16:B16"/>
    <mergeCell ref="C110:K110"/>
    <mergeCell ref="C17:K17"/>
    <mergeCell ref="M17:U17"/>
    <mergeCell ref="C30:K30"/>
    <mergeCell ref="C42:K42"/>
    <mergeCell ref="M42:U42"/>
    <mergeCell ref="M41:T41"/>
    <mergeCell ref="M63:T63"/>
    <mergeCell ref="M64:U64"/>
    <mergeCell ref="L60:O60"/>
  </mergeCells>
  <printOptions horizontalCentered="1" verticalCentered="1"/>
  <pageMargins left="0.31496062992125984" right="0.2755905511811024" top="0.35433070866141736" bottom="0.31496062992125984" header="0.2362204724409449" footer="0.2362204724409449"/>
  <pageSetup fitToHeight="2" fitToWidth="1" horizontalDpi="200" verticalDpi="200" orientation="portrait" paperSize="9" scale="62" r:id="rId1"/>
  <headerFooter alignWithMargins="0">
    <oddFooter>&amp;C&amp;P：&amp;N&amp;R&amp;"HG創英角ﾎﾟｯﾌﾟ体,ﾍﾋﾞｰ"&amp;10TJFL：７B
&amp;D</oddFooter>
  </headerFooter>
  <ignoredErrors>
    <ignoredError sqref="C16 M16 L16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3"/>
  <sheetViews>
    <sheetView zoomScale="85" zoomScaleNormal="85" zoomScalePageLayoutView="0" workbookViewId="0" topLeftCell="A1">
      <pane ySplit="4" topLeftCell="A50" activePane="bottomLeft" state="frozen"/>
      <selection pane="topLeft" activeCell="A1" sqref="A1"/>
      <selection pane="bottomLeft" activeCell="V30" sqref="V30"/>
    </sheetView>
  </sheetViews>
  <sheetFormatPr defaultColWidth="8.875" defaultRowHeight="13.5"/>
  <cols>
    <col min="1" max="1" width="8.875" style="0" customWidth="1"/>
    <col min="2" max="3" width="3.625" style="1" customWidth="1"/>
    <col min="4" max="4" width="18.625" style="0" customWidth="1"/>
    <col min="5" max="5" width="5.125" style="0" customWidth="1"/>
    <col min="6" max="7" width="5.125" style="1" customWidth="1"/>
    <col min="8" max="8" width="18.625" style="0" customWidth="1"/>
    <col min="9" max="9" width="3.625" style="0" customWidth="1"/>
    <col min="10" max="10" width="7.375" style="1" customWidth="1"/>
    <col min="11" max="11" width="3.625" style="1" customWidth="1"/>
    <col min="12" max="12" width="18.625" style="0" customWidth="1"/>
    <col min="13" max="13" width="5.00390625" style="0" customWidth="1"/>
    <col min="14" max="15" width="5.00390625" style="1" customWidth="1"/>
    <col min="16" max="16" width="18.625" style="0" customWidth="1"/>
    <col min="17" max="18" width="3.875" style="0" customWidth="1"/>
  </cols>
  <sheetData>
    <row r="2" spans="2:18" ht="33.75" customHeight="1">
      <c r="B2" s="451" t="str">
        <f>'全日本予選リーグ'!B1</f>
        <v>第38回　全日本少年サッカー大会・東京都大会　第７ブロック大会2014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</row>
    <row r="3" spans="2:18" ht="20.25" customHeight="1">
      <c r="B3" s="452" t="s">
        <v>270</v>
      </c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</row>
    <row r="4" spans="2:18" ht="27" customHeight="1" thickBot="1">
      <c r="B4" s="478" t="s">
        <v>34</v>
      </c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</row>
    <row r="5" spans="8:12" ht="15" thickBot="1" thickTop="1">
      <c r="H5" s="479"/>
      <c r="I5" s="480"/>
      <c r="J5" s="480"/>
      <c r="K5" s="480"/>
      <c r="L5" s="481"/>
    </row>
    <row r="6" spans="2:18" ht="15" thickBot="1">
      <c r="B6" s="455" t="s">
        <v>32</v>
      </c>
      <c r="C6" s="456"/>
      <c r="D6" s="459" t="str">
        <f>'全日本予選リーグ'!D4</f>
        <v>B O N O S　　Ａ</v>
      </c>
      <c r="E6" s="306"/>
      <c r="F6" s="324"/>
      <c r="H6" s="482"/>
      <c r="I6" s="483"/>
      <c r="J6" s="483"/>
      <c r="K6" s="483"/>
      <c r="L6" s="484"/>
      <c r="N6" s="327"/>
      <c r="O6" s="328"/>
      <c r="P6" s="453" t="s">
        <v>294</v>
      </c>
      <c r="Q6" s="461" t="s">
        <v>73</v>
      </c>
      <c r="R6" s="462"/>
    </row>
    <row r="7" spans="2:18" ht="14.25" thickBot="1">
      <c r="B7" s="457"/>
      <c r="C7" s="458"/>
      <c r="D7" s="460"/>
      <c r="G7" s="332">
        <v>4</v>
      </c>
      <c r="M7" s="342">
        <v>2</v>
      </c>
      <c r="N7" s="2"/>
      <c r="P7" s="454"/>
      <c r="Q7" s="463"/>
      <c r="R7" s="464"/>
    </row>
    <row r="8" spans="2:18" ht="13.5">
      <c r="B8" s="2"/>
      <c r="C8" s="2"/>
      <c r="D8" s="193"/>
      <c r="G8" s="332"/>
      <c r="M8" s="342"/>
      <c r="N8" s="2"/>
      <c r="P8" s="64"/>
      <c r="Q8" s="4"/>
      <c r="R8" s="4"/>
    </row>
    <row r="9" spans="2:18" ht="14.25" thickBot="1">
      <c r="B9" s="2"/>
      <c r="C9" s="2"/>
      <c r="D9" s="194"/>
      <c r="E9" s="194"/>
      <c r="F9" s="468" t="s">
        <v>198</v>
      </c>
      <c r="G9" s="334"/>
      <c r="M9" s="342"/>
      <c r="N9" s="468" t="s">
        <v>202</v>
      </c>
      <c r="O9" s="194"/>
      <c r="P9" s="194"/>
      <c r="Q9" s="4"/>
      <c r="R9" s="3"/>
    </row>
    <row r="10" spans="2:18" ht="14.25">
      <c r="B10" s="455" t="s">
        <v>62</v>
      </c>
      <c r="C10" s="456"/>
      <c r="D10" s="459" t="s">
        <v>295</v>
      </c>
      <c r="E10" s="70"/>
      <c r="F10" s="477"/>
      <c r="G10" s="336"/>
      <c r="H10" s="366">
        <v>6</v>
      </c>
      <c r="L10" s="367">
        <v>0</v>
      </c>
      <c r="M10" s="338"/>
      <c r="N10" s="489"/>
      <c r="O10" s="71"/>
      <c r="P10" s="453" t="str">
        <f>'全日本予選リーグ'!D5</f>
        <v>烏森ＳＣ</v>
      </c>
      <c r="Q10" s="461" t="s">
        <v>33</v>
      </c>
      <c r="R10" s="462"/>
    </row>
    <row r="11" spans="2:18" ht="14.25" thickBot="1">
      <c r="B11" s="457"/>
      <c r="C11" s="458"/>
      <c r="D11" s="460"/>
      <c r="E11" s="197"/>
      <c r="F11" s="315">
        <v>1</v>
      </c>
      <c r="G11" s="336"/>
      <c r="H11" s="349"/>
      <c r="L11" s="73"/>
      <c r="M11" s="343"/>
      <c r="N11" s="202">
        <v>1</v>
      </c>
      <c r="P11" s="454"/>
      <c r="Q11" s="463"/>
      <c r="R11" s="464"/>
    </row>
    <row r="12" spans="2:18" ht="14.25" thickBot="1">
      <c r="B12" s="2"/>
      <c r="C12" s="2"/>
      <c r="D12" s="194"/>
      <c r="E12" s="302" t="s">
        <v>187</v>
      </c>
      <c r="F12" s="316"/>
      <c r="G12" s="336">
        <v>0</v>
      </c>
      <c r="H12" s="349"/>
      <c r="L12" s="73"/>
      <c r="M12" s="333">
        <v>0</v>
      </c>
      <c r="N12" s="307"/>
      <c r="O12" s="195" t="s">
        <v>191</v>
      </c>
      <c r="P12" s="194"/>
      <c r="Q12" s="4"/>
      <c r="R12" s="3"/>
    </row>
    <row r="13" spans="4:17" ht="15" thickBot="1">
      <c r="D13" s="194"/>
      <c r="E13" s="312"/>
      <c r="F13" s="4"/>
      <c r="G13" s="200"/>
      <c r="H13" s="350"/>
      <c r="L13" s="72"/>
      <c r="M13" s="159"/>
      <c r="N13" s="194"/>
      <c r="O13" s="313"/>
      <c r="P13" s="194"/>
      <c r="Q13" s="5"/>
    </row>
    <row r="14" spans="2:18" ht="15" thickBot="1">
      <c r="B14" s="455" t="s">
        <v>63</v>
      </c>
      <c r="C14" s="456"/>
      <c r="D14" s="459" t="str">
        <f>'全日本予選リーグ'!D54</f>
        <v>大岡山ＦＣ</v>
      </c>
      <c r="E14" s="305"/>
      <c r="F14" s="4">
        <v>2</v>
      </c>
      <c r="G14" s="200"/>
      <c r="H14" s="349"/>
      <c r="L14" s="73"/>
      <c r="M14" s="159"/>
      <c r="N14" s="302">
        <v>4</v>
      </c>
      <c r="O14" s="309"/>
      <c r="P14" s="453" t="str">
        <f>'全日本予選リーグ'!D12</f>
        <v>渋谷セントラルＳＣ</v>
      </c>
      <c r="Q14" s="461" t="s">
        <v>74</v>
      </c>
      <c r="R14" s="462"/>
    </row>
    <row r="15" spans="2:18" ht="15" thickBot="1">
      <c r="B15" s="457"/>
      <c r="C15" s="458"/>
      <c r="D15" s="460"/>
      <c r="E15" s="304"/>
      <c r="F15" s="199"/>
      <c r="H15" s="349"/>
      <c r="L15" s="73"/>
      <c r="M15" s="3"/>
      <c r="N15" s="63"/>
      <c r="O15" s="308"/>
      <c r="P15" s="454"/>
      <c r="Q15" s="463"/>
      <c r="R15" s="464"/>
    </row>
    <row r="16" spans="2:18" ht="16.5" customHeight="1" thickBot="1">
      <c r="B16" s="2"/>
      <c r="C16" s="2"/>
      <c r="D16" s="475" t="s">
        <v>207</v>
      </c>
      <c r="E16" s="475"/>
      <c r="F16" s="475"/>
      <c r="G16" s="475"/>
      <c r="H16" s="351"/>
      <c r="I16" s="63"/>
      <c r="L16" s="362" t="s">
        <v>327</v>
      </c>
      <c r="M16" s="471" t="s">
        <v>209</v>
      </c>
      <c r="N16" s="471"/>
      <c r="O16" s="471"/>
      <c r="P16" s="471"/>
      <c r="Q16" s="4"/>
      <c r="R16" s="3"/>
    </row>
    <row r="17" spans="4:17" ht="18" thickBot="1">
      <c r="D17" s="475"/>
      <c r="E17" s="475"/>
      <c r="F17" s="475"/>
      <c r="G17" s="476"/>
      <c r="H17" s="6"/>
      <c r="I17" s="160"/>
      <c r="K17" s="161"/>
      <c r="L17" s="359" t="s">
        <v>328</v>
      </c>
      <c r="M17" s="471"/>
      <c r="N17" s="471"/>
      <c r="O17" s="471"/>
      <c r="P17" s="471"/>
      <c r="Q17" s="5"/>
    </row>
    <row r="18" spans="2:18" ht="14.25">
      <c r="B18" s="455" t="s">
        <v>64</v>
      </c>
      <c r="C18" s="456"/>
      <c r="D18" s="459" t="s">
        <v>298</v>
      </c>
      <c r="E18" s="70"/>
      <c r="F18" s="201"/>
      <c r="G18" s="63"/>
      <c r="H18" s="6"/>
      <c r="I18" s="6"/>
      <c r="K18" s="69"/>
      <c r="L18" s="357"/>
      <c r="M18" s="3"/>
      <c r="N18" s="200"/>
      <c r="O18" s="71"/>
      <c r="P18" s="453" t="str">
        <f>'全日本予選リーグ'!D18</f>
        <v>ＦＣとんぼ</v>
      </c>
      <c r="Q18" s="461" t="s">
        <v>30</v>
      </c>
      <c r="R18" s="462"/>
    </row>
    <row r="19" spans="2:18" ht="15" thickBot="1">
      <c r="B19" s="457"/>
      <c r="C19" s="458"/>
      <c r="D19" s="460"/>
      <c r="E19" s="197"/>
      <c r="F19" s="317">
        <v>1</v>
      </c>
      <c r="G19" s="178"/>
      <c r="H19" s="6"/>
      <c r="I19" s="485" t="s">
        <v>337</v>
      </c>
      <c r="J19" s="486"/>
      <c r="K19" s="487"/>
      <c r="L19" s="357"/>
      <c r="M19" s="66"/>
      <c r="N19" s="303">
        <v>0</v>
      </c>
      <c r="P19" s="454"/>
      <c r="Q19" s="463"/>
      <c r="R19" s="464"/>
    </row>
    <row r="20" spans="2:18" ht="15" thickBot="1">
      <c r="B20" s="2"/>
      <c r="C20" s="2"/>
      <c r="D20" s="193"/>
      <c r="E20" s="477" t="s">
        <v>190</v>
      </c>
      <c r="F20" s="318"/>
      <c r="G20" s="178"/>
      <c r="H20" s="6"/>
      <c r="I20" s="485"/>
      <c r="J20" s="486"/>
      <c r="K20" s="487"/>
      <c r="L20" s="357"/>
      <c r="M20" s="66"/>
      <c r="N20" s="302" t="s">
        <v>316</v>
      </c>
      <c r="O20" s="195" t="s">
        <v>189</v>
      </c>
      <c r="P20" s="64"/>
      <c r="Q20" s="4"/>
      <c r="R20" s="4"/>
    </row>
    <row r="21" spans="2:15" ht="14.25" thickBot="1">
      <c r="B21" s="2"/>
      <c r="C21" s="2"/>
      <c r="D21" s="193"/>
      <c r="E21" s="468"/>
      <c r="F21" s="319"/>
      <c r="G21" s="336">
        <v>1</v>
      </c>
      <c r="H21" s="6"/>
      <c r="I21" s="485"/>
      <c r="J21" s="486"/>
      <c r="K21" s="487"/>
      <c r="L21" s="357"/>
      <c r="M21" s="361">
        <v>1</v>
      </c>
      <c r="N21" s="329" t="s">
        <v>317</v>
      </c>
      <c r="O21" s="313"/>
    </row>
    <row r="22" spans="2:18" ht="14.25" thickBot="1">
      <c r="B22" s="455" t="s">
        <v>65</v>
      </c>
      <c r="C22" s="456"/>
      <c r="D22" s="459" t="str">
        <f>'全日本予選リーグ'!D13</f>
        <v>ＦＣ　　ＷＡＳＥＤＡ</v>
      </c>
      <c r="E22" s="306"/>
      <c r="F22" s="320">
        <v>3</v>
      </c>
      <c r="G22" s="336"/>
      <c r="H22" s="6"/>
      <c r="I22" s="485"/>
      <c r="J22" s="486"/>
      <c r="K22" s="487"/>
      <c r="L22" s="357"/>
      <c r="M22" s="361"/>
      <c r="N22" s="302">
        <v>0</v>
      </c>
      <c r="O22" s="309"/>
      <c r="P22" s="473" t="s">
        <v>296</v>
      </c>
      <c r="Q22" s="456" t="s">
        <v>75</v>
      </c>
      <c r="R22" s="465"/>
    </row>
    <row r="23" spans="2:18" ht="15" thickBot="1">
      <c r="B23" s="457"/>
      <c r="C23" s="458"/>
      <c r="D23" s="460"/>
      <c r="F23" s="477" t="s">
        <v>199</v>
      </c>
      <c r="G23" s="337"/>
      <c r="H23" s="365">
        <v>0</v>
      </c>
      <c r="I23" s="485"/>
      <c r="J23" s="486"/>
      <c r="K23" s="487"/>
      <c r="L23" s="363">
        <v>0</v>
      </c>
      <c r="M23" s="342" t="s">
        <v>321</v>
      </c>
      <c r="N23" s="468" t="s">
        <v>203</v>
      </c>
      <c r="O23" s="308"/>
      <c r="P23" s="474"/>
      <c r="Q23" s="458"/>
      <c r="R23" s="466"/>
    </row>
    <row r="24" spans="2:18" ht="14.25">
      <c r="B24" s="2"/>
      <c r="C24" s="2"/>
      <c r="D24" s="194"/>
      <c r="E24" s="194"/>
      <c r="F24" s="468"/>
      <c r="G24" s="332"/>
      <c r="H24" s="200"/>
      <c r="I24" s="488"/>
      <c r="J24" s="486"/>
      <c r="K24" s="487"/>
      <c r="L24" s="159"/>
      <c r="M24" s="345" t="s">
        <v>322</v>
      </c>
      <c r="N24" s="489"/>
      <c r="O24" s="194"/>
      <c r="P24" s="194"/>
      <c r="Q24" s="4"/>
      <c r="R24" s="3"/>
    </row>
    <row r="25" spans="4:17" ht="14.25" thickBot="1">
      <c r="D25" s="194"/>
      <c r="E25" s="194"/>
      <c r="F25" s="194"/>
      <c r="G25" s="332"/>
      <c r="I25" s="488"/>
      <c r="J25" s="486"/>
      <c r="K25" s="487"/>
      <c r="L25" s="3"/>
      <c r="M25" s="341"/>
      <c r="N25" s="195"/>
      <c r="O25" s="194"/>
      <c r="P25" s="194"/>
      <c r="Q25" s="5"/>
    </row>
    <row r="26" spans="2:18" ht="14.25" thickBot="1">
      <c r="B26" s="455" t="s">
        <v>66</v>
      </c>
      <c r="C26" s="456"/>
      <c r="D26" s="459" t="str">
        <f>'全日本予選リーグ'!D16</f>
        <v>月光原ＳＣ</v>
      </c>
      <c r="E26" s="306"/>
      <c r="F26" s="325"/>
      <c r="G26" s="332">
        <v>2</v>
      </c>
      <c r="I26" s="6"/>
      <c r="K26" s="69"/>
      <c r="L26" s="3"/>
      <c r="M26" s="344">
        <v>1</v>
      </c>
      <c r="N26" s="166"/>
      <c r="O26" s="167"/>
      <c r="P26" s="453" t="str">
        <f>'全日本予選リーグ'!D52</f>
        <v>油面ＳＣ</v>
      </c>
      <c r="Q26" s="456" t="s">
        <v>76</v>
      </c>
      <c r="R26" s="465"/>
    </row>
    <row r="27" spans="2:18" ht="15" thickBot="1">
      <c r="B27" s="457"/>
      <c r="C27" s="458"/>
      <c r="D27" s="460"/>
      <c r="F27" s="157"/>
      <c r="G27" s="63"/>
      <c r="I27" s="6"/>
      <c r="J27" s="68"/>
      <c r="K27" s="69"/>
      <c r="L27" s="3"/>
      <c r="N27" s="63"/>
      <c r="P27" s="454"/>
      <c r="Q27" s="458"/>
      <c r="R27" s="466"/>
    </row>
    <row r="28" spans="2:18" ht="17.25">
      <c r="B28" s="2"/>
      <c r="C28" s="2"/>
      <c r="D28" s="64"/>
      <c r="H28" s="467"/>
      <c r="I28" s="162"/>
      <c r="J28" s="469"/>
      <c r="K28" s="164"/>
      <c r="L28" s="491"/>
      <c r="P28" s="64"/>
      <c r="Q28" s="4"/>
      <c r="R28" s="3"/>
    </row>
    <row r="29" spans="4:17" ht="14.25" thickBot="1">
      <c r="D29" s="65"/>
      <c r="H29" s="468"/>
      <c r="I29" s="163"/>
      <c r="J29" s="470"/>
      <c r="K29" s="165"/>
      <c r="L29" s="489"/>
      <c r="P29" s="65"/>
      <c r="Q29" s="5"/>
    </row>
    <row r="30" spans="2:18" ht="15" thickBot="1">
      <c r="B30" s="455" t="s">
        <v>67</v>
      </c>
      <c r="C30" s="456"/>
      <c r="D30" s="459" t="s">
        <v>289</v>
      </c>
      <c r="E30" s="306"/>
      <c r="F30" s="324"/>
      <c r="I30" s="6"/>
      <c r="J30" s="155"/>
      <c r="K30" s="69"/>
      <c r="L30" s="3"/>
      <c r="N30" s="158"/>
      <c r="O30" s="71"/>
      <c r="P30" s="453" t="str">
        <f>'全日本予選リーグ'!D58</f>
        <v>鷹の子ＳＣ</v>
      </c>
      <c r="Q30" s="461" t="s">
        <v>77</v>
      </c>
      <c r="R30" s="462"/>
    </row>
    <row r="31" spans="2:18" ht="14.25" thickBot="1">
      <c r="B31" s="457"/>
      <c r="C31" s="458"/>
      <c r="D31" s="460"/>
      <c r="G31" s="332">
        <v>3</v>
      </c>
      <c r="I31" s="6"/>
      <c r="K31" s="69"/>
      <c r="L31" s="3"/>
      <c r="M31" s="343">
        <v>1</v>
      </c>
      <c r="N31" s="2"/>
      <c r="P31" s="454"/>
      <c r="Q31" s="463"/>
      <c r="R31" s="464"/>
    </row>
    <row r="32" spans="2:18" ht="13.5">
      <c r="B32" s="2"/>
      <c r="C32" s="2"/>
      <c r="D32" s="193"/>
      <c r="G32" s="332"/>
      <c r="I32" s="6"/>
      <c r="K32" s="69"/>
      <c r="L32" s="3"/>
      <c r="M32" s="343"/>
      <c r="N32" s="2"/>
      <c r="P32" s="64"/>
      <c r="Q32" s="4"/>
      <c r="R32" s="4"/>
    </row>
    <row r="33" spans="2:18" ht="14.25" thickBot="1">
      <c r="B33" s="2"/>
      <c r="C33" s="2"/>
      <c r="D33" s="194"/>
      <c r="E33" s="194"/>
      <c r="F33" s="468" t="s">
        <v>200</v>
      </c>
      <c r="G33" s="332"/>
      <c r="I33" s="6"/>
      <c r="K33" s="69"/>
      <c r="L33" s="3"/>
      <c r="M33" s="343"/>
      <c r="N33" s="489" t="s">
        <v>204</v>
      </c>
      <c r="O33" s="194"/>
      <c r="P33" s="194"/>
      <c r="Q33" s="4"/>
      <c r="R33" s="3"/>
    </row>
    <row r="34" spans="2:18" ht="15" thickBot="1">
      <c r="B34" s="455" t="s">
        <v>68</v>
      </c>
      <c r="C34" s="456"/>
      <c r="D34" s="459" t="str">
        <f>'全日本予選リーグ'!D28</f>
        <v>新宿内藤</v>
      </c>
      <c r="E34" s="306"/>
      <c r="F34" s="477"/>
      <c r="G34" s="352"/>
      <c r="H34" s="364">
        <v>2</v>
      </c>
      <c r="I34" s="6"/>
      <c r="K34" s="69"/>
      <c r="L34" s="363">
        <v>2</v>
      </c>
      <c r="M34" s="356"/>
      <c r="N34" s="468"/>
      <c r="O34" s="2"/>
      <c r="P34" s="453" t="str">
        <f>'全日本予選リーグ'!D66</f>
        <v>ヴィトーリア目黒ＦＣ</v>
      </c>
      <c r="Q34" s="461" t="s">
        <v>78</v>
      </c>
      <c r="R34" s="462"/>
    </row>
    <row r="35" spans="2:18" ht="14.25" thickBot="1">
      <c r="B35" s="457"/>
      <c r="C35" s="458"/>
      <c r="D35" s="460"/>
      <c r="E35" s="3"/>
      <c r="F35" s="320">
        <v>8</v>
      </c>
      <c r="G35" s="336"/>
      <c r="H35" s="353"/>
      <c r="I35" s="6"/>
      <c r="K35" s="69"/>
      <c r="L35" s="357"/>
      <c r="M35" s="342"/>
      <c r="N35" s="194">
        <v>3</v>
      </c>
      <c r="O35" s="311"/>
      <c r="P35" s="454"/>
      <c r="Q35" s="463"/>
      <c r="R35" s="464"/>
    </row>
    <row r="36" spans="2:18" ht="14.25" thickBot="1">
      <c r="B36" s="2"/>
      <c r="C36" s="2"/>
      <c r="D36" s="194"/>
      <c r="E36" s="468" t="s">
        <v>188</v>
      </c>
      <c r="F36" s="321"/>
      <c r="G36" s="336">
        <v>0</v>
      </c>
      <c r="H36" s="353"/>
      <c r="I36" s="490"/>
      <c r="K36" s="69"/>
      <c r="L36" s="357"/>
      <c r="M36" s="342">
        <v>3</v>
      </c>
      <c r="N36" s="330"/>
      <c r="O36" s="313" t="s">
        <v>197</v>
      </c>
      <c r="P36" s="194"/>
      <c r="Q36" s="4"/>
      <c r="R36" s="3"/>
    </row>
    <row r="37" spans="4:17" ht="15" thickBot="1">
      <c r="D37" s="194"/>
      <c r="E37" s="477"/>
      <c r="F37" s="322"/>
      <c r="G37" s="200"/>
      <c r="H37" s="354"/>
      <c r="I37" s="490"/>
      <c r="K37" s="69"/>
      <c r="L37" s="358"/>
      <c r="M37" s="201"/>
      <c r="N37" s="314"/>
      <c r="O37" s="194"/>
      <c r="P37" s="194"/>
      <c r="Q37" s="5"/>
    </row>
    <row r="38" spans="2:18" ht="14.25">
      <c r="B38" s="455" t="s">
        <v>69</v>
      </c>
      <c r="C38" s="456"/>
      <c r="D38" s="459" t="str">
        <f>'全日本予選リーグ'!D61</f>
        <v>ＳＣシクス</v>
      </c>
      <c r="E38" s="198"/>
      <c r="F38" s="317">
        <v>0</v>
      </c>
      <c r="G38" s="200"/>
      <c r="H38" s="353"/>
      <c r="I38" s="490"/>
      <c r="K38" s="69"/>
      <c r="L38" s="358"/>
      <c r="M38" s="66"/>
      <c r="N38" s="303">
        <v>0</v>
      </c>
      <c r="O38" s="167"/>
      <c r="P38" s="453" t="s">
        <v>290</v>
      </c>
      <c r="Q38" s="461" t="s">
        <v>79</v>
      </c>
      <c r="R38" s="462"/>
    </row>
    <row r="39" spans="2:18" ht="15" thickBot="1">
      <c r="B39" s="457"/>
      <c r="C39" s="458"/>
      <c r="D39" s="460"/>
      <c r="F39" s="199"/>
      <c r="H39" s="353"/>
      <c r="I39" s="6"/>
      <c r="K39" s="69"/>
      <c r="L39" s="359"/>
      <c r="M39" s="3"/>
      <c r="N39" s="63"/>
      <c r="P39" s="454"/>
      <c r="Q39" s="463"/>
      <c r="R39" s="464"/>
    </row>
    <row r="40" spans="2:18" ht="18" thickBot="1">
      <c r="B40" s="2"/>
      <c r="C40" s="2"/>
      <c r="D40" s="475" t="s">
        <v>208</v>
      </c>
      <c r="E40" s="475"/>
      <c r="F40" s="475"/>
      <c r="G40" s="475"/>
      <c r="H40" s="355"/>
      <c r="I40" s="160"/>
      <c r="K40" s="161"/>
      <c r="L40" s="360"/>
      <c r="M40" s="471" t="s">
        <v>210</v>
      </c>
      <c r="N40" s="471"/>
      <c r="O40" s="471"/>
      <c r="P40" s="471"/>
      <c r="Q40" s="4"/>
      <c r="R40" s="3"/>
    </row>
    <row r="41" spans="4:17" ht="15" thickBot="1">
      <c r="D41" s="475"/>
      <c r="E41" s="475"/>
      <c r="F41" s="475"/>
      <c r="G41" s="476"/>
      <c r="H41" s="159"/>
      <c r="L41" s="74"/>
      <c r="M41" s="472"/>
      <c r="N41" s="471"/>
      <c r="O41" s="471"/>
      <c r="P41" s="471"/>
      <c r="Q41" s="5"/>
    </row>
    <row r="42" spans="2:18" ht="15" thickBot="1">
      <c r="B42" s="455" t="s">
        <v>70</v>
      </c>
      <c r="C42" s="456"/>
      <c r="D42" s="459" t="str">
        <f>'全日本予選リーグ'!D65</f>
        <v>ATLETICO SHINJUKU</v>
      </c>
      <c r="E42" s="70"/>
      <c r="F42" s="201"/>
      <c r="G42" s="63"/>
      <c r="H42" s="6"/>
      <c r="L42" s="72"/>
      <c r="M42" s="3"/>
      <c r="N42" s="200"/>
      <c r="O42" s="2"/>
      <c r="P42" s="453" t="str">
        <f>'全日本予選リーグ'!D31</f>
        <v>五本木ＦＣ</v>
      </c>
      <c r="Q42" s="461" t="s">
        <v>80</v>
      </c>
      <c r="R42" s="462"/>
    </row>
    <row r="43" spans="2:18" ht="15" thickBot="1">
      <c r="B43" s="457"/>
      <c r="C43" s="458"/>
      <c r="D43" s="460"/>
      <c r="E43" s="197"/>
      <c r="F43" s="317">
        <v>2</v>
      </c>
      <c r="G43" s="178"/>
      <c r="H43" s="6"/>
      <c r="L43" s="72"/>
      <c r="M43" s="159"/>
      <c r="N43" s="302">
        <v>4</v>
      </c>
      <c r="O43" s="311"/>
      <c r="P43" s="454"/>
      <c r="Q43" s="463"/>
      <c r="R43" s="464"/>
    </row>
    <row r="44" spans="2:18" ht="15" thickBot="1">
      <c r="B44" s="2"/>
      <c r="C44" s="2"/>
      <c r="D44" s="193"/>
      <c r="E44" s="477" t="s">
        <v>196</v>
      </c>
      <c r="F44" s="317"/>
      <c r="G44" s="178"/>
      <c r="H44" s="6"/>
      <c r="L44" s="72"/>
      <c r="M44" s="159"/>
      <c r="N44" s="2"/>
      <c r="O44" s="313" t="s">
        <v>192</v>
      </c>
      <c r="P44" s="64"/>
      <c r="Q44" s="4"/>
      <c r="R44" s="4"/>
    </row>
    <row r="45" spans="2:15" ht="15" thickBot="1">
      <c r="B45" s="2"/>
      <c r="C45" s="2"/>
      <c r="D45" s="193"/>
      <c r="E45" s="468"/>
      <c r="F45" s="319"/>
      <c r="G45" s="336">
        <v>1</v>
      </c>
      <c r="H45" s="6"/>
      <c r="L45" s="72"/>
      <c r="M45" s="344">
        <v>1</v>
      </c>
      <c r="N45" s="310"/>
      <c r="O45" s="195"/>
    </row>
    <row r="46" spans="2:18" ht="15" thickBot="1">
      <c r="B46" s="455" t="s">
        <v>71</v>
      </c>
      <c r="C46" s="456"/>
      <c r="D46" s="459" t="s">
        <v>301</v>
      </c>
      <c r="E46" s="306"/>
      <c r="F46" s="320">
        <v>3</v>
      </c>
      <c r="G46" s="336"/>
      <c r="H46" s="6"/>
      <c r="L46" s="72"/>
      <c r="M46" s="344"/>
      <c r="N46" s="323">
        <v>0</v>
      </c>
      <c r="O46" s="71"/>
      <c r="P46" s="473" t="s">
        <v>293</v>
      </c>
      <c r="Q46" s="456" t="s">
        <v>81</v>
      </c>
      <c r="R46" s="465"/>
    </row>
    <row r="47" spans="2:18" ht="15" thickBot="1">
      <c r="B47" s="457"/>
      <c r="C47" s="458"/>
      <c r="D47" s="460"/>
      <c r="F47" s="477" t="s">
        <v>201</v>
      </c>
      <c r="G47" s="335"/>
      <c r="H47" s="365">
        <v>0</v>
      </c>
      <c r="L47" s="72">
        <v>1</v>
      </c>
      <c r="M47" s="346"/>
      <c r="N47" s="489" t="s">
        <v>205</v>
      </c>
      <c r="P47" s="474"/>
      <c r="Q47" s="458"/>
      <c r="R47" s="466"/>
    </row>
    <row r="48" spans="2:18" ht="14.25">
      <c r="B48" s="2"/>
      <c r="C48" s="2"/>
      <c r="D48" s="194"/>
      <c r="E48" s="194"/>
      <c r="F48" s="468"/>
      <c r="G48" s="339"/>
      <c r="H48" s="200"/>
      <c r="L48" s="66"/>
      <c r="M48" s="347"/>
      <c r="N48" s="468"/>
      <c r="O48" s="194"/>
      <c r="P48" s="194"/>
      <c r="Q48" s="4"/>
      <c r="R48" s="3"/>
    </row>
    <row r="49" spans="4:17" ht="15" thickBot="1">
      <c r="D49" s="194"/>
      <c r="E49" s="194"/>
      <c r="F49" s="194"/>
      <c r="G49" s="332"/>
      <c r="I49" s="67"/>
      <c r="J49" s="67"/>
      <c r="K49" s="67"/>
      <c r="L49" s="3"/>
      <c r="M49" s="340"/>
      <c r="N49" s="194"/>
      <c r="O49" s="194"/>
      <c r="P49" s="194"/>
      <c r="Q49" s="5"/>
    </row>
    <row r="50" spans="2:18" ht="15" thickBot="1">
      <c r="B50" s="455" t="s">
        <v>72</v>
      </c>
      <c r="C50" s="456"/>
      <c r="D50" s="459" t="s">
        <v>292</v>
      </c>
      <c r="E50" s="306"/>
      <c r="F50" s="326"/>
      <c r="G50" s="332">
        <v>4</v>
      </c>
      <c r="I50" s="67"/>
      <c r="J50" s="67"/>
      <c r="K50" s="67"/>
      <c r="L50" s="3"/>
      <c r="M50" s="348">
        <v>2</v>
      </c>
      <c r="N50" s="331"/>
      <c r="O50" s="328"/>
      <c r="P50" s="453" t="s">
        <v>300</v>
      </c>
      <c r="Q50" s="461" t="s">
        <v>82</v>
      </c>
      <c r="R50" s="462"/>
    </row>
    <row r="51" spans="2:18" ht="15" thickBot="1">
      <c r="B51" s="457"/>
      <c r="C51" s="458"/>
      <c r="D51" s="460"/>
      <c r="F51" s="157"/>
      <c r="G51" s="63"/>
      <c r="I51" s="67"/>
      <c r="J51" s="156"/>
      <c r="K51" s="67"/>
      <c r="L51" s="3"/>
      <c r="N51" s="63"/>
      <c r="P51" s="454"/>
      <c r="Q51" s="463"/>
      <c r="R51" s="464"/>
    </row>
    <row r="52" ht="13.5">
      <c r="L52" s="3"/>
    </row>
    <row r="62" spans="10:11" ht="13.5">
      <c r="J62"/>
      <c r="K62"/>
    </row>
    <row r="63" spans="10:11" ht="13.5">
      <c r="J63"/>
      <c r="K63"/>
    </row>
  </sheetData>
  <sheetProtection/>
  <mergeCells count="72">
    <mergeCell ref="F47:F48"/>
    <mergeCell ref="N9:N10"/>
    <mergeCell ref="N23:N24"/>
    <mergeCell ref="N33:N34"/>
    <mergeCell ref="N47:N48"/>
    <mergeCell ref="I36:I38"/>
    <mergeCell ref="L28:L29"/>
    <mergeCell ref="E36:E37"/>
    <mergeCell ref="E44:E45"/>
    <mergeCell ref="M16:P17"/>
    <mergeCell ref="I19:K25"/>
    <mergeCell ref="F9:F10"/>
    <mergeCell ref="F23:F24"/>
    <mergeCell ref="F33:F34"/>
    <mergeCell ref="B38:C39"/>
    <mergeCell ref="D38:D39"/>
    <mergeCell ref="P14:P15"/>
    <mergeCell ref="P26:P27"/>
    <mergeCell ref="B22:C23"/>
    <mergeCell ref="D40:G41"/>
    <mergeCell ref="B34:C35"/>
    <mergeCell ref="D34:D35"/>
    <mergeCell ref="D22:D23"/>
    <mergeCell ref="P30:P31"/>
    <mergeCell ref="Q10:R11"/>
    <mergeCell ref="P10:P11"/>
    <mergeCell ref="B50:C51"/>
    <mergeCell ref="D50:D51"/>
    <mergeCell ref="B26:C27"/>
    <mergeCell ref="D26:D27"/>
    <mergeCell ref="B30:C31"/>
    <mergeCell ref="B10:C11"/>
    <mergeCell ref="D10:D11"/>
    <mergeCell ref="B46:C47"/>
    <mergeCell ref="B42:C43"/>
    <mergeCell ref="D42:D43"/>
    <mergeCell ref="P50:P51"/>
    <mergeCell ref="Q50:R51"/>
    <mergeCell ref="P46:P47"/>
    <mergeCell ref="B4:R4"/>
    <mergeCell ref="Q6:R7"/>
    <mergeCell ref="P6:P7"/>
    <mergeCell ref="H5:L6"/>
    <mergeCell ref="D6:D7"/>
    <mergeCell ref="D30:D31"/>
    <mergeCell ref="Q46:R47"/>
    <mergeCell ref="Q34:R35"/>
    <mergeCell ref="D46:D47"/>
    <mergeCell ref="D16:G17"/>
    <mergeCell ref="P34:P35"/>
    <mergeCell ref="P42:P43"/>
    <mergeCell ref="Q26:R27"/>
    <mergeCell ref="Q30:R31"/>
    <mergeCell ref="E20:E21"/>
    <mergeCell ref="Q42:R43"/>
    <mergeCell ref="Q38:R39"/>
    <mergeCell ref="Q22:R23"/>
    <mergeCell ref="H28:H29"/>
    <mergeCell ref="J28:J29"/>
    <mergeCell ref="M40:P41"/>
    <mergeCell ref="P38:P39"/>
    <mergeCell ref="P22:P23"/>
    <mergeCell ref="B2:R2"/>
    <mergeCell ref="B3:R3"/>
    <mergeCell ref="P18:P19"/>
    <mergeCell ref="B18:C19"/>
    <mergeCell ref="D18:D19"/>
    <mergeCell ref="B14:C15"/>
    <mergeCell ref="D14:D15"/>
    <mergeCell ref="B6:C7"/>
    <mergeCell ref="Q14:R15"/>
    <mergeCell ref="Q18:R1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64" r:id="rId1"/>
  <headerFooter alignWithMargins="0">
    <oddFooter>&amp;RTJFL：７B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1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X14" sqref="X14"/>
    </sheetView>
  </sheetViews>
  <sheetFormatPr defaultColWidth="8.875" defaultRowHeight="13.5"/>
  <cols>
    <col min="1" max="1" width="10.125" style="136" customWidth="1"/>
    <col min="2" max="3" width="3.625" style="1" customWidth="1"/>
    <col min="4" max="4" width="21.625" style="0" customWidth="1"/>
    <col min="5" max="5" width="5.00390625" style="0" customWidth="1"/>
    <col min="6" max="7" width="5.00390625" style="1" customWidth="1"/>
    <col min="8" max="9" width="5.00390625" style="0" customWidth="1"/>
    <col min="10" max="11" width="5.00390625" style="1" customWidth="1"/>
    <col min="12" max="13" width="5.00390625" style="0" customWidth="1"/>
    <col min="14" max="15" width="5.00390625" style="1" customWidth="1"/>
    <col min="16" max="16" width="5.00390625" style="0" customWidth="1"/>
    <col min="17" max="19" width="4.375" style="0" customWidth="1"/>
    <col min="20" max="20" width="5.125" style="0" bestFit="1" customWidth="1"/>
    <col min="21" max="22" width="4.375" style="0" customWidth="1"/>
    <col min="23" max="23" width="6.125" style="0" customWidth="1"/>
    <col min="24" max="24" width="5.625" style="1" customWidth="1"/>
    <col min="25" max="25" width="4.375" style="0" customWidth="1"/>
    <col min="26" max="29" width="3.375" style="0" customWidth="1"/>
  </cols>
  <sheetData>
    <row r="1" spans="1:24" ht="33.75" customHeight="1">
      <c r="A1"/>
      <c r="B1" s="451" t="str">
        <f>'全日本予選リーグ'!B1</f>
        <v>第38回　全日本少年サッカー大会・東京都大会　第７ブロック大会2014</v>
      </c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</row>
    <row r="2" spans="1:24" ht="20.25" customHeight="1">
      <c r="A2"/>
      <c r="B2" s="452" t="s">
        <v>270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</row>
    <row r="3" spans="1:24" ht="27" customHeight="1" thickBot="1">
      <c r="A3"/>
      <c r="B3" s="493" t="s">
        <v>332</v>
      </c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</row>
    <row r="4" spans="1:48" s="36" customFormat="1" ht="18" customHeight="1" thickBot="1">
      <c r="A4" s="137"/>
      <c r="B4" s="373" t="s">
        <v>38</v>
      </c>
      <c r="C4" s="374"/>
      <c r="D4" s="375"/>
      <c r="E4" s="376" t="str">
        <f>D5</f>
        <v>B O N O S　　Ａ</v>
      </c>
      <c r="F4" s="377"/>
      <c r="G4" s="378"/>
      <c r="H4" s="379" t="str">
        <f>D6</f>
        <v>暁星アストラ・ジュニア</v>
      </c>
      <c r="I4" s="379"/>
      <c r="J4" s="379"/>
      <c r="K4" s="379" t="str">
        <f>D7</f>
        <v>ＢＯＮＯＳ　Ｂ</v>
      </c>
      <c r="L4" s="379"/>
      <c r="M4" s="379"/>
      <c r="N4" s="379" t="str">
        <f>D8</f>
        <v>ヴィトーリア目黒ＦＣ</v>
      </c>
      <c r="O4" s="379"/>
      <c r="P4" s="379"/>
      <c r="Q4" s="174" t="s">
        <v>0</v>
      </c>
      <c r="R4" s="174" t="s">
        <v>1</v>
      </c>
      <c r="S4" s="174" t="s">
        <v>2</v>
      </c>
      <c r="T4" s="174" t="s">
        <v>3</v>
      </c>
      <c r="U4" s="174" t="s">
        <v>4</v>
      </c>
      <c r="V4" s="174" t="s">
        <v>5</v>
      </c>
      <c r="W4" s="175" t="s">
        <v>6</v>
      </c>
      <c r="X4" s="176" t="s">
        <v>7</v>
      </c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</row>
    <row r="5" spans="1:48" s="43" customFormat="1" ht="18" customHeight="1">
      <c r="A5" s="138"/>
      <c r="B5" s="75" t="s">
        <v>329</v>
      </c>
      <c r="C5" s="76">
        <v>1</v>
      </c>
      <c r="D5" s="132" t="s">
        <v>97</v>
      </c>
      <c r="E5" s="389"/>
      <c r="F5" s="384"/>
      <c r="G5" s="385"/>
      <c r="H5" s="83">
        <v>4</v>
      </c>
      <c r="I5" s="84" t="str">
        <f>IF(H5=J5,"△",IF(H5&gt;J5,"◎","●"))</f>
        <v>◎</v>
      </c>
      <c r="J5" s="85">
        <v>0</v>
      </c>
      <c r="K5" s="83">
        <v>3</v>
      </c>
      <c r="L5" s="84" t="str">
        <f>IF(K5=M5,"△",IF(K5&gt;M5,"◎","●"))</f>
        <v>◎</v>
      </c>
      <c r="M5" s="85">
        <v>0</v>
      </c>
      <c r="N5" s="83">
        <v>5</v>
      </c>
      <c r="O5" s="84" t="str">
        <f>IF(N5=P5,"△",IF(N5&gt;P5,"◎","●"))</f>
        <v>◎</v>
      </c>
      <c r="P5" s="85">
        <v>0</v>
      </c>
      <c r="Q5" s="147">
        <v>3</v>
      </c>
      <c r="R5" s="147"/>
      <c r="S5" s="147"/>
      <c r="T5" s="147">
        <f>Q5*3+R5</f>
        <v>9</v>
      </c>
      <c r="U5" s="147">
        <f>H5+K5+N5</f>
        <v>12</v>
      </c>
      <c r="V5" s="147">
        <f>J5+M5+P5</f>
        <v>0</v>
      </c>
      <c r="W5" s="148">
        <f>U5-V5</f>
        <v>12</v>
      </c>
      <c r="X5" s="86">
        <v>1</v>
      </c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</row>
    <row r="6" spans="1:48" s="43" customFormat="1" ht="18" customHeight="1">
      <c r="A6" s="138"/>
      <c r="B6" s="370" t="s">
        <v>331</v>
      </c>
      <c r="C6" s="371">
        <v>1</v>
      </c>
      <c r="D6" s="214" t="s">
        <v>92</v>
      </c>
      <c r="E6" s="89">
        <f>J5</f>
        <v>0</v>
      </c>
      <c r="F6" s="84" t="str">
        <f>IF(E6=G6,"△",IF(E6&gt;G6,"◎","●"))</f>
        <v>●</v>
      </c>
      <c r="G6" s="85">
        <f>H5</f>
        <v>4</v>
      </c>
      <c r="H6" s="383"/>
      <c r="I6" s="384"/>
      <c r="J6" s="385"/>
      <c r="K6" s="83">
        <v>0</v>
      </c>
      <c r="L6" s="84" t="str">
        <f>IF(K6=M6,"△",IF(K6&gt;M6,"◎","●"))</f>
        <v>△</v>
      </c>
      <c r="M6" s="85">
        <v>0</v>
      </c>
      <c r="N6" s="83">
        <v>0</v>
      </c>
      <c r="O6" s="84" t="str">
        <f>IF(N6=P6,"△",IF(N6&gt;P6,"◎","●"))</f>
        <v>●</v>
      </c>
      <c r="P6" s="85">
        <v>1</v>
      </c>
      <c r="Q6" s="147"/>
      <c r="R6" s="147">
        <v>1</v>
      </c>
      <c r="S6" s="147">
        <v>2</v>
      </c>
      <c r="T6" s="147">
        <f>Q6*3+R6</f>
        <v>1</v>
      </c>
      <c r="U6" s="147">
        <f>E6+K6+N6</f>
        <v>0</v>
      </c>
      <c r="V6" s="147">
        <f>G6+M6+P6</f>
        <v>5</v>
      </c>
      <c r="W6" s="148">
        <f>U6-V6</f>
        <v>-5</v>
      </c>
      <c r="X6" s="86">
        <v>3</v>
      </c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1:48" s="43" customFormat="1" ht="18" customHeight="1">
      <c r="A7" s="138"/>
      <c r="B7" s="368" t="s">
        <v>330</v>
      </c>
      <c r="C7" s="369">
        <v>1</v>
      </c>
      <c r="D7" s="214" t="s">
        <v>296</v>
      </c>
      <c r="E7" s="89">
        <f>M5</f>
        <v>0</v>
      </c>
      <c r="F7" s="84" t="str">
        <f>IF(E7=G7,"△",IF(E7&gt;G7,"◎","●"))</f>
        <v>●</v>
      </c>
      <c r="G7" s="85">
        <f>K5</f>
        <v>3</v>
      </c>
      <c r="H7" s="83">
        <f>M6</f>
        <v>0</v>
      </c>
      <c r="I7" s="84" t="str">
        <f>IF(H7=J7,"△",IF(H7&gt;J7,"◎","●"))</f>
        <v>△</v>
      </c>
      <c r="J7" s="85">
        <f>K6</f>
        <v>0</v>
      </c>
      <c r="K7" s="383"/>
      <c r="L7" s="384"/>
      <c r="M7" s="385"/>
      <c r="N7" s="83">
        <v>0</v>
      </c>
      <c r="O7" s="84" t="str">
        <f>IF(N7=P7,"△",IF(N7&gt;P7,"◎","●"))</f>
        <v>●</v>
      </c>
      <c r="P7" s="85">
        <v>3</v>
      </c>
      <c r="Q7" s="147"/>
      <c r="R7" s="147">
        <v>1</v>
      </c>
      <c r="S7" s="147">
        <v>2</v>
      </c>
      <c r="T7" s="147">
        <f>Q7*3+R7</f>
        <v>1</v>
      </c>
      <c r="U7" s="147">
        <f>E7+H7+N7</f>
        <v>0</v>
      </c>
      <c r="V7" s="147">
        <f>G7+J7+P7</f>
        <v>6</v>
      </c>
      <c r="W7" s="148">
        <f>U7-V7</f>
        <v>-6</v>
      </c>
      <c r="X7" s="86">
        <v>4</v>
      </c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1:48" s="43" customFormat="1" ht="20.25" customHeight="1" thickBot="1">
      <c r="A8" s="138"/>
      <c r="B8" s="124" t="s">
        <v>58</v>
      </c>
      <c r="C8" s="125">
        <v>3</v>
      </c>
      <c r="D8" s="134" t="s">
        <v>101</v>
      </c>
      <c r="E8" s="151">
        <f>P5</f>
        <v>0</v>
      </c>
      <c r="F8" s="92" t="str">
        <f>IF(E8=G8,"△",IF(E8&gt;G8,"◎","●"))</f>
        <v>●</v>
      </c>
      <c r="G8" s="93">
        <f>N5</f>
        <v>5</v>
      </c>
      <c r="H8" s="94">
        <f>P6</f>
        <v>1</v>
      </c>
      <c r="I8" s="92" t="str">
        <f>IF(H8=J8,"△",IF(H8&gt;J8,"◎","●"))</f>
        <v>◎</v>
      </c>
      <c r="J8" s="93">
        <f>N6</f>
        <v>0</v>
      </c>
      <c r="K8" s="94">
        <f>P7</f>
        <v>3</v>
      </c>
      <c r="L8" s="92" t="str">
        <f>IF(K8=M8,"△",IF(K8&gt;M8,"◎","●"))</f>
        <v>◎</v>
      </c>
      <c r="M8" s="93">
        <f>N7</f>
        <v>0</v>
      </c>
      <c r="N8" s="386"/>
      <c r="O8" s="387"/>
      <c r="P8" s="388"/>
      <c r="Q8" s="149">
        <v>2</v>
      </c>
      <c r="R8" s="149"/>
      <c r="S8" s="149">
        <v>1</v>
      </c>
      <c r="T8" s="149">
        <f>Q8*3+R8</f>
        <v>6</v>
      </c>
      <c r="U8" s="149">
        <f>E8+H8+K8</f>
        <v>4</v>
      </c>
      <c r="V8" s="149">
        <f>G8+J8+M8</f>
        <v>5</v>
      </c>
      <c r="W8" s="150">
        <f>U8-V8</f>
        <v>-1</v>
      </c>
      <c r="X8" s="95">
        <v>2</v>
      </c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1:48" s="36" customFormat="1" ht="18" customHeight="1">
      <c r="A9" s="137"/>
      <c r="B9" s="49"/>
      <c r="C9" s="50"/>
      <c r="D9" s="39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7"/>
      <c r="X9" s="48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1" spans="2:4" ht="20.25" customHeight="1">
      <c r="B11" s="492" t="s">
        <v>333</v>
      </c>
      <c r="C11" s="492"/>
      <c r="D11" s="180" t="str">
        <f>D5</f>
        <v>B O N O S　　Ａ</v>
      </c>
    </row>
    <row r="12" spans="2:4" ht="20.25" customHeight="1">
      <c r="B12" s="492" t="s">
        <v>334</v>
      </c>
      <c r="C12" s="492"/>
      <c r="D12" s="372" t="str">
        <f>D8</f>
        <v>ヴィトーリア目黒ＦＣ</v>
      </c>
    </row>
    <row r="13" spans="2:4" ht="20.25" customHeight="1">
      <c r="B13" s="492" t="s">
        <v>335</v>
      </c>
      <c r="C13" s="492"/>
      <c r="D13" s="372" t="str">
        <f>D6</f>
        <v>暁星アストラ・ジュニア</v>
      </c>
    </row>
    <row r="14" spans="2:4" ht="20.25" customHeight="1">
      <c r="B14" s="492" t="s">
        <v>336</v>
      </c>
      <c r="C14" s="492"/>
      <c r="D14" s="372" t="str">
        <f>D7</f>
        <v>ＢＯＮＯＳ　Ｂ</v>
      </c>
    </row>
  </sheetData>
  <sheetProtection/>
  <mergeCells count="16">
    <mergeCell ref="K7:M7"/>
    <mergeCell ref="N8:P8"/>
    <mergeCell ref="B4:D4"/>
    <mergeCell ref="E4:G4"/>
    <mergeCell ref="H4:J4"/>
    <mergeCell ref="K4:M4"/>
    <mergeCell ref="N4:P4"/>
    <mergeCell ref="B1:X1"/>
    <mergeCell ref="B11:C11"/>
    <mergeCell ref="B12:C12"/>
    <mergeCell ref="B13:C13"/>
    <mergeCell ref="B14:C14"/>
    <mergeCell ref="B2:X2"/>
    <mergeCell ref="B3:X3"/>
    <mergeCell ref="E5:G5"/>
    <mergeCell ref="H6:J6"/>
  </mergeCells>
  <printOptions horizontalCentered="1"/>
  <pageMargins left="0.5118110236220472" right="0.4724409448818898" top="0.4330708661417323" bottom="0.4330708661417323" header="0.31496062992125984" footer="0.2362204724409449"/>
  <pageSetup orientation="portrait" paperSize="9" scale="70" r:id="rId1"/>
  <headerFooter alignWithMargins="0">
    <oddFooter>&amp;RTJFL：７B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HOSHINA</dc:creator>
  <cp:keywords/>
  <dc:description/>
  <cp:lastModifiedBy>chiba</cp:lastModifiedBy>
  <cp:lastPrinted>2014-04-13T13:56:39Z</cp:lastPrinted>
  <dcterms:created xsi:type="dcterms:W3CDTF">2005-05-06T23:19:50Z</dcterms:created>
  <dcterms:modified xsi:type="dcterms:W3CDTF">2014-04-30T03:44:26Z</dcterms:modified>
  <cp:category/>
  <cp:version/>
  <cp:contentType/>
  <cp:contentStatus/>
</cp:coreProperties>
</file>