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5465" windowHeight="8580" tabRatio="290" activeTab="0"/>
  </bookViews>
  <sheets>
    <sheet name="組分" sheetId="1" r:id="rId1"/>
    <sheet name="日程表" sheetId="2" r:id="rId2"/>
    <sheet name="ルール等" sheetId="3" r:id="rId3"/>
  </sheets>
  <externalReferences>
    <externalReference r:id="rId6"/>
    <externalReference r:id="rId7"/>
  </externalReferences>
  <definedNames>
    <definedName name="_xlnm.Print_Area" localSheetId="2">'ルール等'!$A$4:$K$47</definedName>
    <definedName name="_xlnm.Print_Titles" localSheetId="0">'組分'!$1:$2</definedName>
    <definedName name="_xlnm.Print_Titles" localSheetId="1">'日程表'!$1:$5</definedName>
  </definedNames>
  <calcPr fullCalcOnLoad="1"/>
</workbook>
</file>

<file path=xl/sharedStrings.xml><?xml version="1.0" encoding="utf-8"?>
<sst xmlns="http://schemas.openxmlformats.org/spreadsheetml/2006/main" count="978" uniqueCount="338">
  <si>
    <t>ただし、GKが相手側コートにてプレーする場合は適用されない。</t>
  </si>
  <si>
    <t>４秒ルール：相手側のキックインあるいは間接フリーキックで再開</t>
  </si>
  <si>
    <t>キックイン・ゴールクリアランス・コーナーキック・フリーキック</t>
  </si>
  <si>
    <t>GKのプレー</t>
  </si>
  <si>
    <t>Ｒカードで退場となり、次の試合出場禁止。</t>
  </si>
  <si>
    <t>タイムキーパーは置きません。前後半ともタイムアウト無し。</t>
  </si>
  <si>
    <t>交代要員はビブス等用意する。スタッフは選手と違う服装で。</t>
  </si>
  <si>
    <t>GKから出たボールは、直接ハーフウェイラインを越えてはいけない</t>
  </si>
  <si>
    <t>ハーフウェイライン上から相手側の間接フリーキック</t>
  </si>
  <si>
    <t>GKへのバックパス禁止</t>
  </si>
  <si>
    <t>ファールの累積はしない</t>
  </si>
  <si>
    <t>第２ペナルティーマークは無し</t>
  </si>
  <si>
    <t>Ｙカード２枚で退場となり、次の試合出場禁止。</t>
  </si>
  <si>
    <t>●</t>
  </si>
  <si>
    <t>試合時間</t>
  </si>
  <si>
    <t>ハーフタイムでベンチ交代</t>
  </si>
  <si>
    <t>ベンチ入り人数</t>
  </si>
  <si>
    <t>順位決定</t>
  </si>
  <si>
    <t>（１）勝ち点</t>
  </si>
  <si>
    <t>（２）得失点差</t>
  </si>
  <si>
    <t>（３）総得点</t>
  </si>
  <si>
    <t>（４）当該チームの勝敗</t>
  </si>
  <si>
    <t>（５）コイントス</t>
  </si>
  <si>
    <t>※勝ち点：勝＝3　　引分け＝1　　負＝0</t>
  </si>
  <si>
    <t>ルール注意点</t>
  </si>
  <si>
    <t>試合</t>
  </si>
  <si>
    <t>対戦チーム</t>
  </si>
  <si>
    <t>審判</t>
  </si>
  <si>
    <t>勝</t>
  </si>
  <si>
    <t>負</t>
  </si>
  <si>
    <t>得点</t>
  </si>
  <si>
    <t>失点</t>
  </si>
  <si>
    <t>得失差</t>
  </si>
  <si>
    <t>順位</t>
  </si>
  <si>
    <t>決勝リーグ</t>
  </si>
  <si>
    <t>ゴールクリアランスおよびインプレー中でも同じ扱い。</t>
  </si>
  <si>
    <t>★</t>
  </si>
  <si>
    <t>●</t>
  </si>
  <si>
    <t>上記以外は、フットサル競技規則に準じます。</t>
  </si>
  <si>
    <t>当日会場にて、補足説明を予定しています。
第一試合開始前に、当日の各チーム責任者及び帯同審判の方は出席してください。</t>
  </si>
  <si>
    <t>７ブロック：バーモントカップ予選会ルール説明</t>
  </si>
  <si>
    <t>キックオフ</t>
  </si>
  <si>
    <t>バーモントカップ時程表</t>
  </si>
  <si>
    <t>vs</t>
  </si>
  <si>
    <t>Ａ組</t>
  </si>
  <si>
    <t>分</t>
  </si>
  <si>
    <t>勝点</t>
  </si>
  <si>
    <t>Ｂ組</t>
  </si>
  <si>
    <t>Ｃ組</t>
  </si>
  <si>
    <t>Ｄ組</t>
  </si>
  <si>
    <t>Ｅ組</t>
  </si>
  <si>
    <t>Ｆ組</t>
  </si>
  <si>
    <t>Ｇ組</t>
  </si>
  <si>
    <t>Ｈ組</t>
  </si>
  <si>
    <t>Ｉ組</t>
  </si>
  <si>
    <t>Ｊ組</t>
  </si>
  <si>
    <t>Ｋ組</t>
  </si>
  <si>
    <t>Ｌ組</t>
  </si>
  <si>
    <t>A</t>
  </si>
  <si>
    <t>B</t>
  </si>
  <si>
    <t>C</t>
  </si>
  <si>
    <t>D</t>
  </si>
  <si>
    <t>E</t>
  </si>
  <si>
    <t>F</t>
  </si>
  <si>
    <t>G</t>
  </si>
  <si>
    <t>H</t>
  </si>
  <si>
    <t>Ｋ1</t>
  </si>
  <si>
    <t>Ｌ1</t>
  </si>
  <si>
    <t>開催確認★目黒区：亀屋090-6949-9130　新宿区：村越090-2521-7923　渋谷区：望月090-4966-5843</t>
  </si>
  <si>
    <t>予選一・二次リーグ試合は７－３－７のランニングタイム</t>
  </si>
  <si>
    <t>ヴィトーリア目黒ＦＣ</t>
  </si>
  <si>
    <t>Ａ</t>
  </si>
  <si>
    <t>Ａ</t>
  </si>
  <si>
    <t>Ｂ</t>
  </si>
  <si>
    <t>Ｂ</t>
  </si>
  <si>
    <t>Ｃ</t>
  </si>
  <si>
    <t>Ｄ</t>
  </si>
  <si>
    <t>Ｄ</t>
  </si>
  <si>
    <t>Ｅ</t>
  </si>
  <si>
    <t>Ｆ</t>
  </si>
  <si>
    <t>Ｇ</t>
  </si>
  <si>
    <t>Ｈ</t>
  </si>
  <si>
    <t>I</t>
  </si>
  <si>
    <t>J</t>
  </si>
  <si>
    <t>I</t>
  </si>
  <si>
    <t>J</t>
  </si>
  <si>
    <t>Ｍ組</t>
  </si>
  <si>
    <t>Ｎ組</t>
  </si>
  <si>
    <t>M1</t>
  </si>
  <si>
    <t>N1</t>
  </si>
  <si>
    <t>★バーモントカップ2013★昨年度上位４チームシード</t>
  </si>
  <si>
    <t>ＦＣ新宿内藤</t>
  </si>
  <si>
    <t>東根ＪＦＣ</t>
  </si>
  <si>
    <t>４１チーム参加：各組上位２チーム二次リーグへ</t>
  </si>
  <si>
    <t>２０チーム：各組上位１チーム決勝リーグへ</t>
  </si>
  <si>
    <t>鷹の子S C B</t>
  </si>
  <si>
    <t>FCトリプレッタA</t>
  </si>
  <si>
    <t>本町スポーツ少年団</t>
  </si>
  <si>
    <t>SCシクス</t>
  </si>
  <si>
    <t>暁星アストラ・ジュニア</t>
  </si>
  <si>
    <t>暁星アストラ・ジュニア</t>
  </si>
  <si>
    <t>戸山S C</t>
  </si>
  <si>
    <t>FC とんぼ</t>
  </si>
  <si>
    <t>上目黒F Cタイガー</t>
  </si>
  <si>
    <t>上目黒F Cドラゴン</t>
  </si>
  <si>
    <t>FC千代田</t>
  </si>
  <si>
    <t>FC千代田</t>
  </si>
  <si>
    <t>鷹の子S C　A</t>
  </si>
  <si>
    <t>FCトリプレッタ　B</t>
  </si>
  <si>
    <t>FCトリプレッタ　B</t>
  </si>
  <si>
    <t>F C落合</t>
  </si>
  <si>
    <t>中目黒公園グラウンド Bコート</t>
  </si>
  <si>
    <t>10;00</t>
  </si>
  <si>
    <t>13;40</t>
  </si>
  <si>
    <t>14;00</t>
  </si>
  <si>
    <t>14;20</t>
  </si>
  <si>
    <t>14;40</t>
  </si>
  <si>
    <t>15;00</t>
  </si>
  <si>
    <t>15;20</t>
  </si>
  <si>
    <t>15;40</t>
  </si>
  <si>
    <t>16;00</t>
  </si>
  <si>
    <t>C1</t>
  </si>
  <si>
    <t>C2</t>
  </si>
  <si>
    <t>E1</t>
  </si>
  <si>
    <t>F2</t>
  </si>
  <si>
    <t>C3</t>
  </si>
  <si>
    <t>C4</t>
  </si>
  <si>
    <t>E3</t>
  </si>
  <si>
    <t>C5</t>
  </si>
  <si>
    <t>C6</t>
  </si>
  <si>
    <t>E6</t>
  </si>
  <si>
    <t>G1</t>
  </si>
  <si>
    <t>F3</t>
  </si>
  <si>
    <t>G2</t>
  </si>
  <si>
    <t>F5</t>
  </si>
  <si>
    <t>G3</t>
  </si>
  <si>
    <t>16;20</t>
  </si>
  <si>
    <t>16;40</t>
  </si>
  <si>
    <t>東根ＪＦＣ</t>
  </si>
  <si>
    <t>不動小S C</t>
  </si>
  <si>
    <t>渋谷セントラルSC</t>
  </si>
  <si>
    <t>ソレイユFC</t>
  </si>
  <si>
    <t>F C目黒原町</t>
  </si>
  <si>
    <t>金富S C</t>
  </si>
  <si>
    <t>S K F C</t>
  </si>
  <si>
    <t>I 1</t>
  </si>
  <si>
    <t>I 2</t>
  </si>
  <si>
    <t>I 3</t>
  </si>
  <si>
    <t>I 4</t>
  </si>
  <si>
    <t>I 5</t>
  </si>
  <si>
    <t>I 6</t>
  </si>
  <si>
    <t>ラスカル千駄木</t>
  </si>
  <si>
    <t>大岡山F C</t>
  </si>
  <si>
    <t>F C OCHISAN</t>
  </si>
  <si>
    <t>渋谷東部ＪＦＣ</t>
  </si>
  <si>
    <t>F1</t>
  </si>
  <si>
    <t>F4</t>
  </si>
  <si>
    <t>F6</t>
  </si>
  <si>
    <t>E4</t>
  </si>
  <si>
    <t>E2</t>
  </si>
  <si>
    <t>E5</t>
  </si>
  <si>
    <t>J2</t>
  </si>
  <si>
    <t>J4</t>
  </si>
  <si>
    <t>J6</t>
  </si>
  <si>
    <t>A2</t>
  </si>
  <si>
    <t>A4</t>
  </si>
  <si>
    <t>A6</t>
  </si>
  <si>
    <t>B2</t>
  </si>
  <si>
    <t>B4</t>
  </si>
  <si>
    <t>B6</t>
  </si>
  <si>
    <t>(F C目黒原町)</t>
  </si>
  <si>
    <t>(FC千代田)</t>
  </si>
  <si>
    <r>
      <t>７ー</t>
    </r>
    <r>
      <rPr>
        <sz val="12"/>
        <color indexed="10"/>
        <rFont val="ＭＳ Ｐゴシック"/>
        <family val="3"/>
      </rPr>
      <t>２</t>
    </r>
    <r>
      <rPr>
        <sz val="12"/>
        <rFont val="ＭＳ Ｐゴシック"/>
        <family val="3"/>
      </rPr>
      <t>ー７　のランニングタイム</t>
    </r>
  </si>
  <si>
    <r>
      <t>キックオフから直接ゴールを狙ってはいけない。</t>
    </r>
    <r>
      <rPr>
        <sz val="12"/>
        <color indexed="10"/>
        <rFont val="ＭＳ Ｐゴシック"/>
        <family val="3"/>
      </rPr>
      <t>→相手のゴールクリアランスから再開する。</t>
    </r>
  </si>
  <si>
    <t>削除する。→　（ドロップキックはＯＫ。スローイング・パントキックはダメ。）</t>
  </si>
  <si>
    <t>各チーム、フットサルを理解されている帯同審判をお願いします。</t>
  </si>
  <si>
    <t>両チームで話し合いの上、主審・副審を決めてください</t>
  </si>
  <si>
    <r>
      <t>２次リーグは、</t>
    </r>
    <r>
      <rPr>
        <b/>
        <sz val="12"/>
        <color indexed="48"/>
        <rFont val="ＭＳ Ｐゴシック"/>
        <family val="3"/>
      </rPr>
      <t>原則として、主審は本部で行います。チーム割当は副審をお願いします。</t>
    </r>
  </si>
  <si>
    <t>2次リーグ</t>
  </si>
  <si>
    <t>決勝リーグは、本部ですべて行います。</t>
  </si>
  <si>
    <t>ピッチは、中央大会は３２ｍ×１６ｍだが、第7ブロックは、試合会場にあわせる。</t>
  </si>
  <si>
    <t>ピッチ・ボール等</t>
  </si>
  <si>
    <t>ボールは、フットサル用の３号ボールを使用する。</t>
  </si>
  <si>
    <t>スタッフは3名まで。</t>
  </si>
  <si>
    <r>
      <t>選手は</t>
    </r>
    <r>
      <rPr>
        <sz val="12"/>
        <color indexed="10"/>
        <rFont val="ＭＳ Ｐゴシック"/>
        <family val="3"/>
      </rPr>
      <t>第７ブロック大会までは</t>
    </r>
    <r>
      <rPr>
        <sz val="12"/>
        <color indexed="10"/>
        <rFont val="ＭＳ Ｐゴシック"/>
        <family val="3"/>
      </rPr>
      <t>フットサル登録を行った選手はすべてベンチ入りできる。</t>
    </r>
  </si>
  <si>
    <t>赤文字が変更点・再変更点です</t>
  </si>
  <si>
    <r>
      <t>GKから出たボールは（ゴールクリアランスおよびインプレー中でも）</t>
    </r>
    <r>
      <rPr>
        <sz val="12"/>
        <color indexed="10"/>
        <rFont val="ＭＳ Ｐゴシック"/>
        <family val="3"/>
      </rPr>
      <t>相手選手に触れなければゴールキーパーに返すことはできない。ゴールキーパーが触れた場合、その地点から相手側に間接フリーキックが与えられる。</t>
    </r>
    <r>
      <rPr>
        <sz val="12"/>
        <rFont val="ＭＳ Ｐゴシック"/>
        <family val="3"/>
      </rPr>
      <t xml:space="preserve">
ただしその地点がペナルティ−エリア内の場合は、GKが触れた所に最も近いペナルティ−エリアライン上から間接フリーキックを行う</t>
    </r>
  </si>
  <si>
    <t>削除する。→（味方同士でのボール回しでもボールがハーフウェイラインを越える前にGKが触れた場合はバックパスになります。）</t>
  </si>
  <si>
    <r>
      <t>センターサークル</t>
    </r>
    <r>
      <rPr>
        <sz val="12"/>
        <color indexed="36"/>
        <rFont val="ＭＳ Ｐゴシック"/>
        <family val="3"/>
      </rPr>
      <t>半径２．５ｍ</t>
    </r>
    <r>
      <rPr>
        <sz val="12"/>
        <color indexed="10"/>
        <rFont val="ＭＳ Ｐゴシック"/>
        <family val="3"/>
      </rPr>
      <t>　　ペナルティマーク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</t>
    </r>
  </si>
  <si>
    <r>
      <t>交代ゾーン　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　　　フリーキック・キックイン・コーナーキックも</t>
    </r>
    <r>
      <rPr>
        <sz val="12"/>
        <color indexed="36"/>
        <rFont val="ＭＳ Ｐゴシック"/>
        <family val="3"/>
      </rPr>
      <t>５ｍ</t>
    </r>
    <r>
      <rPr>
        <sz val="12"/>
        <color indexed="10"/>
        <rFont val="ＭＳ Ｐゴシック"/>
        <family val="3"/>
      </rPr>
      <t>はなれる。</t>
    </r>
  </si>
  <si>
    <t>不動小S C</t>
  </si>
  <si>
    <t>原町・本部</t>
  </si>
  <si>
    <t>当該</t>
  </si>
  <si>
    <t>千代田・本部</t>
  </si>
  <si>
    <t>淀橋F C</t>
  </si>
  <si>
    <t>EFフレ</t>
  </si>
  <si>
    <t>H3</t>
  </si>
  <si>
    <t>油面S C</t>
  </si>
  <si>
    <t>vs</t>
  </si>
  <si>
    <t>下目黒田道SC</t>
  </si>
  <si>
    <t>菅刈S C</t>
  </si>
  <si>
    <t>H1</t>
  </si>
  <si>
    <t>H6</t>
  </si>
  <si>
    <t>F C WASEDA</t>
  </si>
  <si>
    <t>鷹の子S C　A</t>
  </si>
  <si>
    <t>G6</t>
  </si>
  <si>
    <t>J1</t>
  </si>
  <si>
    <t>ＦＣ新宿内藤</t>
  </si>
  <si>
    <t>J2</t>
  </si>
  <si>
    <t>月光原S C</t>
  </si>
  <si>
    <t>J3</t>
  </si>
  <si>
    <t>ヴィトーリア目黒ＦＣ</t>
  </si>
  <si>
    <t>A2</t>
  </si>
  <si>
    <t>烏森S C</t>
  </si>
  <si>
    <t>B O N O S</t>
  </si>
  <si>
    <t>五本木F C</t>
  </si>
  <si>
    <t>G3</t>
  </si>
  <si>
    <t>G1</t>
  </si>
  <si>
    <t>一次リーグ</t>
  </si>
  <si>
    <t>H5</t>
  </si>
  <si>
    <t>猿楽 F C</t>
  </si>
  <si>
    <t>H4</t>
  </si>
  <si>
    <t>H2</t>
  </si>
  <si>
    <t>開場　１２：３０　　設営　１３：００～</t>
  </si>
  <si>
    <t>中目黒公園グラウンド Cコート</t>
  </si>
  <si>
    <t>鷹の子S C B</t>
  </si>
  <si>
    <t>FCトリプレッタA</t>
  </si>
  <si>
    <t>G10</t>
  </si>
  <si>
    <t>B3</t>
  </si>
  <si>
    <t>G8</t>
  </si>
  <si>
    <t>抽選</t>
  </si>
  <si>
    <t>暁星小学校</t>
  </si>
  <si>
    <t>14;40</t>
  </si>
  <si>
    <t>15;00</t>
  </si>
  <si>
    <t>15;20</t>
  </si>
  <si>
    <t>15;40</t>
  </si>
  <si>
    <t>16;00</t>
  </si>
  <si>
    <t>16;20</t>
  </si>
  <si>
    <t>D2</t>
  </si>
  <si>
    <t>D4</t>
  </si>
  <si>
    <t>D6</t>
  </si>
  <si>
    <t>新宿F C</t>
  </si>
  <si>
    <t>落四S C</t>
  </si>
  <si>
    <t>落一小ドリームス</t>
  </si>
  <si>
    <t>B3</t>
  </si>
  <si>
    <t>B5</t>
  </si>
  <si>
    <t>フレンドリー</t>
  </si>
  <si>
    <t>A6</t>
  </si>
  <si>
    <t>G4</t>
  </si>
  <si>
    <t>本町スポーツ少年団</t>
  </si>
  <si>
    <t>SCシクス</t>
  </si>
  <si>
    <t>D5</t>
  </si>
  <si>
    <t>２次リーグ</t>
  </si>
  <si>
    <t>暁星小学校グラウンド Aコート</t>
  </si>
  <si>
    <t>暁星小学校グラウンド Bコート</t>
  </si>
  <si>
    <t>A1</t>
  </si>
  <si>
    <t>D1</t>
  </si>
  <si>
    <t>FCグラスルーツ</t>
  </si>
  <si>
    <t>フレンドリー</t>
  </si>
  <si>
    <t>自由が丘SC</t>
  </si>
  <si>
    <t>開場　１４：３０　　設営　１４：３０～</t>
  </si>
  <si>
    <t>D3</t>
  </si>
  <si>
    <t>M10</t>
  </si>
  <si>
    <t>M8</t>
  </si>
  <si>
    <t>M6</t>
  </si>
  <si>
    <t>M4</t>
  </si>
  <si>
    <t>M2</t>
  </si>
  <si>
    <t>L10</t>
  </si>
  <si>
    <t>K10</t>
  </si>
  <si>
    <t>L8</t>
  </si>
  <si>
    <t>K8</t>
  </si>
  <si>
    <t>L6</t>
  </si>
  <si>
    <t>K6</t>
  </si>
  <si>
    <t>L4</t>
  </si>
  <si>
    <t>K4</t>
  </si>
  <si>
    <t>L2</t>
  </si>
  <si>
    <t>K2</t>
  </si>
  <si>
    <t>K1</t>
  </si>
  <si>
    <t>L1</t>
  </si>
  <si>
    <t>M1</t>
  </si>
  <si>
    <t>L3</t>
  </si>
  <si>
    <t>K3</t>
  </si>
  <si>
    <t>M3</t>
  </si>
  <si>
    <t>L5</t>
  </si>
  <si>
    <t>K5</t>
  </si>
  <si>
    <t>M5</t>
  </si>
  <si>
    <t>L7</t>
  </si>
  <si>
    <t>K7</t>
  </si>
  <si>
    <t>M7</t>
  </si>
  <si>
    <t>L9</t>
  </si>
  <si>
    <t>K9</t>
  </si>
  <si>
    <t>M9</t>
  </si>
  <si>
    <t>開場　９：００　　設営　９：００～</t>
  </si>
  <si>
    <t>D3</t>
  </si>
  <si>
    <t>A1</t>
  </si>
  <si>
    <t>雨天中止</t>
  </si>
  <si>
    <t>G4</t>
  </si>
  <si>
    <t>A6</t>
  </si>
  <si>
    <t>15;40</t>
  </si>
  <si>
    <t>16;00</t>
  </si>
  <si>
    <t>新宿・本部</t>
  </si>
  <si>
    <t>落四・本部</t>
  </si>
  <si>
    <t>D1</t>
  </si>
  <si>
    <t>D3orA1</t>
  </si>
  <si>
    <t>上目黒F Cドラゴン</t>
  </si>
  <si>
    <t>自由が丘・本部</t>
  </si>
  <si>
    <t>D2位</t>
  </si>
  <si>
    <t>D1位</t>
  </si>
  <si>
    <t>戸山公園グラウンド Aコート</t>
  </si>
  <si>
    <t>開場　９：００　　設営　</t>
  </si>
  <si>
    <t>D6</t>
  </si>
  <si>
    <t>本部</t>
  </si>
  <si>
    <t>中目黒公園グラウンド Aコート</t>
  </si>
  <si>
    <t>K</t>
  </si>
  <si>
    <t>K</t>
  </si>
  <si>
    <t>N</t>
  </si>
  <si>
    <t>&lt;2&gt;・本部</t>
  </si>
  <si>
    <t>&lt;1&gt;・本部</t>
  </si>
  <si>
    <t>&lt;5&gt;・本部</t>
  </si>
  <si>
    <t>&lt;4&gt;・本部</t>
  </si>
  <si>
    <t>&lt;8&gt;・本部</t>
  </si>
  <si>
    <t>&lt;7&gt;・本部</t>
  </si>
  <si>
    <t>未実施の２次リーグは、１０月５日（土）・決勝リーグは６日（日）の予定</t>
  </si>
  <si>
    <t>ＦＣ千代田　失格</t>
  </si>
  <si>
    <t>開場　９：００　　設営　８：３０～</t>
  </si>
  <si>
    <t>M</t>
  </si>
  <si>
    <t>&lt;３&gt;・本部</t>
  </si>
  <si>
    <t>&lt;７&gt;・本部</t>
  </si>
  <si>
    <t>&lt;５&gt;・本部</t>
  </si>
  <si>
    <t>N</t>
  </si>
  <si>
    <t>戸山グラウンド Bコート</t>
  </si>
  <si>
    <t>決勝</t>
  </si>
  <si>
    <t>戸山グラウンド Cコート</t>
  </si>
  <si>
    <t>開場　8：００　　設営　7：３０～</t>
  </si>
  <si>
    <t>Cの＜１＞</t>
  </si>
  <si>
    <t>Bの＜１＞</t>
  </si>
  <si>
    <t>Cの＜3＞</t>
  </si>
  <si>
    <t>Bの＜3＞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</si>
</sst>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現在&quot;"/>
    <numFmt numFmtId="177" formatCode="&quot;&lt;&quot;General&quot;&gt;&quot;"/>
    <numFmt numFmtId="178" formatCode="&quot;&lt;&quot;General&quot;&gt;試合&quot;"/>
    <numFmt numFmtId="179" formatCode="General&quot;分ハーフ&quot;"/>
    <numFmt numFmtId="180" formatCode="&quot;M&quot;General"/>
    <numFmt numFmtId="181" formatCode="m&quot;月&quot;d&quot;日現在&quot;;@"/>
    <numFmt numFmtId="182" formatCode="0_ ;[Red]\-0\ "/>
  </numFmts>
  <fonts count="78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HGP創英角ｺﾞｼｯｸUB"/>
      <family val="3"/>
    </font>
    <font>
      <sz val="12"/>
      <name val="HGP創英角ｺﾞｼｯｸUB"/>
      <family val="3"/>
    </font>
    <font>
      <sz val="14"/>
      <name val="HGS創英角ｺﾞｼｯｸUB"/>
      <family val="3"/>
    </font>
    <font>
      <sz val="18"/>
      <name val="HGS創英角ｺﾞｼｯｸUB"/>
      <family val="3"/>
    </font>
    <font>
      <sz val="6"/>
      <name val="Osaka"/>
      <family val="3"/>
    </font>
    <font>
      <sz val="20"/>
      <color indexed="12"/>
      <name val="HG創英角ｺﾞｼｯｸUB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9"/>
      <name val="HGS創英角ｺﾞｼｯｸUB"/>
      <family val="3"/>
    </font>
    <font>
      <sz val="26"/>
      <color indexed="12"/>
      <name val="HGS創英角ｺﾞｼｯｸUB"/>
      <family val="3"/>
    </font>
    <font>
      <sz val="14"/>
      <color indexed="10"/>
      <name val="HGS創英角ｺﾞｼｯｸUB"/>
      <family val="3"/>
    </font>
    <font>
      <sz val="11"/>
      <name val="ＭＳ Ｐゴシック"/>
      <family val="3"/>
    </font>
    <font>
      <sz val="14"/>
      <color indexed="12"/>
      <name val="HGS創英角ｺﾞｼｯｸUB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b/>
      <sz val="12"/>
      <color indexed="10"/>
      <name val="HGP創英角ｺﾞｼｯｸUB"/>
      <family val="3"/>
    </font>
    <font>
      <b/>
      <sz val="10"/>
      <color indexed="10"/>
      <name val="HGP創英角ｺﾞｼｯｸUB"/>
      <family val="3"/>
    </font>
    <font>
      <b/>
      <sz val="12"/>
      <color indexed="53"/>
      <name val="HGP創英角ｺﾞｼｯｸUB"/>
      <family val="3"/>
    </font>
    <font>
      <b/>
      <sz val="10"/>
      <color indexed="53"/>
      <name val="HGP創英角ｺﾞｼｯｸUB"/>
      <family val="3"/>
    </font>
    <font>
      <b/>
      <sz val="11"/>
      <color indexed="48"/>
      <name val="HGP創英角ｺﾞｼｯｸUB"/>
      <family val="3"/>
    </font>
    <font>
      <b/>
      <sz val="10"/>
      <color indexed="48"/>
      <name val="HGP創英角ｺﾞｼｯｸUB"/>
      <family val="3"/>
    </font>
    <font>
      <b/>
      <sz val="11"/>
      <color indexed="12"/>
      <name val="HGP創英角ｺﾞｼｯｸUB"/>
      <family val="3"/>
    </font>
    <font>
      <b/>
      <sz val="10"/>
      <color indexed="12"/>
      <name val="HGP創英角ｺﾞｼｯｸUB"/>
      <family val="3"/>
    </font>
    <font>
      <b/>
      <sz val="11"/>
      <color indexed="17"/>
      <name val="HGP創英角ｺﾞｼｯｸUB"/>
      <family val="3"/>
    </font>
    <font>
      <b/>
      <sz val="10"/>
      <color indexed="17"/>
      <name val="HGP創英角ｺﾞｼｯｸUB"/>
      <family val="3"/>
    </font>
    <font>
      <b/>
      <sz val="11"/>
      <color indexed="11"/>
      <name val="HGP創英角ｺﾞｼｯｸUB"/>
      <family val="3"/>
    </font>
    <font>
      <b/>
      <sz val="10"/>
      <color indexed="11"/>
      <name val="HGP創英角ｺﾞｼｯｸUB"/>
      <family val="3"/>
    </font>
    <font>
      <b/>
      <sz val="11"/>
      <color indexed="10"/>
      <name val="HGP創英角ｺﾞｼｯｸUB"/>
      <family val="3"/>
    </font>
    <font>
      <sz val="16"/>
      <name val="HGS創英角ｺﾞｼｯｸUB"/>
      <family val="3"/>
    </font>
    <font>
      <b/>
      <sz val="12"/>
      <name val="HGP創英角ｺﾞｼｯｸUB"/>
      <family val="3"/>
    </font>
    <font>
      <b/>
      <sz val="10"/>
      <name val="HGP創英角ｺﾞｼｯｸUB"/>
      <family val="3"/>
    </font>
    <font>
      <b/>
      <sz val="11"/>
      <name val="HGP創英角ｺﾞｼｯｸUB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48"/>
      <name val="ＭＳ Ｐゴシック"/>
      <family val="3"/>
    </font>
    <font>
      <sz val="12"/>
      <color indexed="48"/>
      <name val="ＭＳ Ｐゴシック"/>
      <family val="3"/>
    </font>
    <font>
      <sz val="12"/>
      <color indexed="36"/>
      <name val="ＭＳ Ｐゴシック"/>
      <family val="3"/>
    </font>
    <font>
      <sz val="12"/>
      <name val="HGS創英角ｺﾞｼｯｸUB"/>
      <family val="3"/>
    </font>
    <font>
      <sz val="14"/>
      <color indexed="48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 style="thin"/>
      <bottom style="thin"/>
    </border>
    <border>
      <left style="dotted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80" fontId="4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distributed" vertical="center" shrinkToFit="1"/>
      <protection locked="0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82" fontId="19" fillId="0" borderId="10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 shrinkToFit="1"/>
      <protection locked="0"/>
    </xf>
    <xf numFmtId="0" fontId="19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distributed" vertical="center" shrinkToFit="1"/>
      <protection locked="0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182" fontId="19" fillId="0" borderId="29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82" fontId="19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1" fillId="0" borderId="21" xfId="0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 shrinkToFit="1"/>
    </xf>
    <xf numFmtId="177" fontId="4" fillId="0" borderId="32" xfId="0" applyNumberFormat="1" applyFont="1" applyFill="1" applyBorder="1" applyAlignment="1">
      <alignment horizontal="center" vertical="center" shrinkToFit="1"/>
    </xf>
    <xf numFmtId="20" fontId="4" fillId="0" borderId="29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182" fontId="19" fillId="0" borderId="11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distributed" vertical="center" shrinkToFit="1"/>
      <protection locked="0"/>
    </xf>
    <xf numFmtId="0" fontId="19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7" fillId="0" borderId="15" xfId="0" applyFont="1" applyFill="1" applyBorder="1" applyAlignment="1" applyProtection="1">
      <alignment horizontal="distributed" vertical="center" shrinkToFit="1"/>
      <protection locked="0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178" fontId="4" fillId="0" borderId="19" xfId="0" applyNumberFormat="1" applyFont="1" applyFill="1" applyBorder="1" applyAlignment="1">
      <alignment horizontal="center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182" fontId="19" fillId="0" borderId="49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80" fontId="4" fillId="0" borderId="2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6" fillId="0" borderId="5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 shrinkToFit="1"/>
    </xf>
    <xf numFmtId="182" fontId="19" fillId="0" borderId="57" xfId="0" applyNumberFormat="1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7" fontId="4" fillId="0" borderId="59" xfId="0" applyNumberFormat="1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center" vertical="center" shrinkToFit="1"/>
    </xf>
    <xf numFmtId="178" fontId="4" fillId="0" borderId="35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56" fontId="7" fillId="0" borderId="60" xfId="0" applyNumberFormat="1" applyFont="1" applyBorder="1" applyAlignment="1">
      <alignment horizontal="center" vertical="center" shrinkToFit="1"/>
    </xf>
    <xf numFmtId="56" fontId="7" fillId="0" borderId="12" xfId="0" applyNumberFormat="1" applyFont="1" applyBorder="1" applyAlignment="1">
      <alignment horizontal="center" vertical="center" shrinkToFit="1"/>
    </xf>
    <xf numFmtId="56" fontId="7" fillId="0" borderId="34" xfId="0" applyNumberFormat="1" applyFont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20" fontId="4" fillId="0" borderId="49" xfId="0" applyNumberFormat="1" applyFont="1" applyFill="1" applyBorder="1" applyAlignment="1">
      <alignment horizontal="center" vertical="center" shrinkToFit="1"/>
    </xf>
    <xf numFmtId="178" fontId="4" fillId="0" borderId="50" xfId="0" applyNumberFormat="1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3" fillId="34" borderId="16" xfId="0" applyFont="1" applyFill="1" applyBorder="1" applyAlignment="1">
      <alignment horizontal="center" vertical="center" shrinkToFit="1"/>
    </xf>
    <xf numFmtId="0" fontId="43" fillId="34" borderId="17" xfId="0" applyFont="1" applyFill="1" applyBorder="1" applyAlignment="1">
      <alignment horizontal="center" vertical="center" shrinkToFit="1"/>
    </xf>
    <xf numFmtId="0" fontId="43" fillId="34" borderId="52" xfId="0" applyFont="1" applyFill="1" applyBorder="1" applyAlignment="1">
      <alignment horizontal="center" vertical="center" shrinkToFit="1"/>
    </xf>
    <xf numFmtId="180" fontId="4" fillId="0" borderId="49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179" fontId="4" fillId="0" borderId="46" xfId="0" applyNumberFormat="1" applyFont="1" applyBorder="1" applyAlignment="1">
      <alignment horizontal="center" vertical="center" shrinkToFit="1"/>
    </xf>
    <xf numFmtId="180" fontId="4" fillId="35" borderId="11" xfId="0" applyNumberFormat="1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shrinkToFit="1"/>
    </xf>
    <xf numFmtId="0" fontId="4" fillId="35" borderId="34" xfId="0" applyFont="1" applyFill="1" applyBorder="1" applyAlignment="1">
      <alignment horizontal="center" vertical="center" shrinkToFit="1"/>
    </xf>
    <xf numFmtId="180" fontId="4" fillId="35" borderId="10" xfId="0" applyNumberFormat="1" applyFont="1" applyFill="1" applyBorder="1" applyAlignment="1">
      <alignment horizontal="center" vertical="center" shrinkToFit="1"/>
    </xf>
    <xf numFmtId="180" fontId="4" fillId="35" borderId="29" xfId="0" applyNumberFormat="1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180" fontId="4" fillId="8" borderId="11" xfId="0" applyNumberFormat="1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 shrinkToFit="1"/>
    </xf>
    <xf numFmtId="0" fontId="0" fillId="8" borderId="12" xfId="0" applyFont="1" applyFill="1" applyBorder="1" applyAlignment="1">
      <alignment horizontal="center" vertical="center" shrinkToFit="1"/>
    </xf>
    <xf numFmtId="0" fontId="4" fillId="8" borderId="34" xfId="0" applyFont="1" applyFill="1" applyBorder="1" applyAlignment="1">
      <alignment horizontal="center" vertical="center" shrinkToFit="1"/>
    </xf>
    <xf numFmtId="180" fontId="4" fillId="8" borderId="49" xfId="0" applyNumberFormat="1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 shrinkToFit="1"/>
    </xf>
    <xf numFmtId="0" fontId="0" fillId="8" borderId="46" xfId="0" applyFont="1" applyFill="1" applyBorder="1" applyAlignment="1">
      <alignment horizontal="center" vertical="center" shrinkToFit="1"/>
    </xf>
    <xf numFmtId="0" fontId="4" fillId="36" borderId="34" xfId="0" applyFont="1" applyFill="1" applyBorder="1" applyAlignment="1">
      <alignment horizontal="center" vertical="center" shrinkToFit="1"/>
    </xf>
    <xf numFmtId="0" fontId="4" fillId="36" borderId="33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177" fontId="4" fillId="37" borderId="31" xfId="0" applyNumberFormat="1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37" borderId="11" xfId="0" applyNumberFormat="1" applyFont="1" applyFill="1" applyBorder="1" applyAlignment="1">
      <alignment horizontal="center" vertical="center" shrinkToFit="1"/>
    </xf>
    <xf numFmtId="180" fontId="4" fillId="9" borderId="11" xfId="0" applyNumberFormat="1" applyFont="1" applyFill="1" applyBorder="1" applyAlignment="1">
      <alignment horizontal="center" vertical="center" shrinkToFit="1"/>
    </xf>
    <xf numFmtId="0" fontId="4" fillId="9" borderId="33" xfId="0" applyFont="1" applyFill="1" applyBorder="1" applyAlignment="1">
      <alignment horizontal="center" vertical="center" shrinkToFit="1"/>
    </xf>
    <xf numFmtId="0" fontId="4" fillId="9" borderId="34" xfId="0" applyFont="1" applyFill="1" applyBorder="1" applyAlignment="1">
      <alignment horizontal="center" vertical="center" shrinkToFit="1"/>
    </xf>
    <xf numFmtId="178" fontId="4" fillId="9" borderId="19" xfId="0" applyNumberFormat="1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42" fillId="9" borderId="51" xfId="0" applyFont="1" applyFill="1" applyBorder="1" applyAlignment="1">
      <alignment vertical="center"/>
    </xf>
    <xf numFmtId="0" fontId="19" fillId="9" borderId="33" xfId="0" applyFont="1" applyFill="1" applyBorder="1" applyAlignment="1">
      <alignment horizontal="center" vertical="center" shrinkToFit="1"/>
    </xf>
    <xf numFmtId="0" fontId="19" fillId="9" borderId="12" xfId="0" applyFont="1" applyFill="1" applyBorder="1" applyAlignment="1">
      <alignment horizontal="center" vertical="center" shrinkToFit="1"/>
    </xf>
    <xf numFmtId="0" fontId="19" fillId="9" borderId="34" xfId="0" applyFont="1" applyFill="1" applyBorder="1" applyAlignment="1">
      <alignment horizontal="center" vertical="center" shrinkToFit="1"/>
    </xf>
    <xf numFmtId="0" fontId="19" fillId="9" borderId="11" xfId="0" applyFont="1" applyFill="1" applyBorder="1" applyAlignment="1">
      <alignment horizontal="center" vertical="center" shrinkToFit="1"/>
    </xf>
    <xf numFmtId="182" fontId="19" fillId="9" borderId="11" xfId="0" applyNumberFormat="1" applyFont="1" applyFill="1" applyBorder="1" applyAlignment="1">
      <alignment horizontal="center" vertical="center" shrinkToFit="1"/>
    </xf>
    <xf numFmtId="0" fontId="6" fillId="9" borderId="35" xfId="0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20" fontId="4" fillId="36" borderId="0" xfId="0" applyNumberFormat="1" applyFont="1" applyFill="1" applyBorder="1" applyAlignment="1">
      <alignment horizontal="center" vertical="center" shrinkToFit="1"/>
    </xf>
    <xf numFmtId="178" fontId="4" fillId="38" borderId="19" xfId="0" applyNumberFormat="1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0" fontId="32" fillId="0" borderId="67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center" shrinkToFit="1"/>
    </xf>
    <xf numFmtId="0" fontId="32" fillId="0" borderId="60" xfId="0" applyFont="1" applyFill="1" applyBorder="1" applyAlignment="1">
      <alignment horizontal="center" vertical="center" shrinkToFit="1"/>
    </xf>
    <xf numFmtId="0" fontId="32" fillId="0" borderId="69" xfId="0" applyFont="1" applyFill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shrinkToFit="1"/>
    </xf>
    <xf numFmtId="0" fontId="19" fillId="0" borderId="75" xfId="0" applyFont="1" applyFill="1" applyBorder="1" applyAlignment="1">
      <alignment horizontal="center" vertical="center" shrinkToFit="1"/>
    </xf>
    <xf numFmtId="0" fontId="19" fillId="0" borderId="76" xfId="0" applyFont="1" applyFill="1" applyBorder="1" applyAlignment="1">
      <alignment horizontal="center" vertical="center" shrinkToFit="1"/>
    </xf>
    <xf numFmtId="0" fontId="19" fillId="9" borderId="74" xfId="0" applyFont="1" applyFill="1" applyBorder="1" applyAlignment="1">
      <alignment horizontal="center" vertical="center" shrinkToFit="1"/>
    </xf>
    <xf numFmtId="0" fontId="19" fillId="9" borderId="75" xfId="0" applyFont="1" applyFill="1" applyBorder="1" applyAlignment="1">
      <alignment horizontal="center" vertical="center" shrinkToFit="1"/>
    </xf>
    <xf numFmtId="0" fontId="19" fillId="9" borderId="76" xfId="0" applyFont="1" applyFill="1" applyBorder="1" applyAlignment="1">
      <alignment horizontal="center" vertical="center" shrinkToFit="1"/>
    </xf>
    <xf numFmtId="0" fontId="19" fillId="0" borderId="77" xfId="0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 shrinkToFit="1"/>
    </xf>
    <xf numFmtId="0" fontId="19" fillId="0" borderId="7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81" fontId="33" fillId="39" borderId="70" xfId="0" applyNumberFormat="1" applyFont="1" applyFill="1" applyBorder="1" applyAlignment="1">
      <alignment horizontal="center" vertical="center"/>
    </xf>
    <xf numFmtId="181" fontId="33" fillId="39" borderId="71" xfId="0" applyNumberFormat="1" applyFont="1" applyFill="1" applyBorder="1" applyAlignment="1">
      <alignment horizontal="center" vertical="center"/>
    </xf>
    <xf numFmtId="181" fontId="33" fillId="39" borderId="72" xfId="0" applyNumberFormat="1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181" fontId="33" fillId="0" borderId="70" xfId="0" applyNumberFormat="1" applyFont="1" applyFill="1" applyBorder="1" applyAlignment="1">
      <alignment horizontal="center" vertical="center"/>
    </xf>
    <xf numFmtId="181" fontId="33" fillId="0" borderId="71" xfId="0" applyNumberFormat="1" applyFont="1" applyFill="1" applyBorder="1" applyAlignment="1">
      <alignment horizontal="center" vertical="center"/>
    </xf>
    <xf numFmtId="181" fontId="33" fillId="0" borderId="7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shrinkToFit="1"/>
    </xf>
    <xf numFmtId="0" fontId="19" fillId="0" borderId="80" xfId="0" applyFont="1" applyFill="1" applyBorder="1" applyAlignment="1">
      <alignment horizontal="center" vertical="center" shrinkToFit="1"/>
    </xf>
    <xf numFmtId="0" fontId="19" fillId="0" borderId="81" xfId="0" applyFont="1" applyFill="1" applyBorder="1" applyAlignment="1">
      <alignment horizontal="center" vertical="center" shrinkToFit="1"/>
    </xf>
    <xf numFmtId="0" fontId="19" fillId="0" borderId="82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3" fillId="35" borderId="16" xfId="0" applyFont="1" applyFill="1" applyBorder="1" applyAlignment="1">
      <alignment horizontal="center" vertical="center" shrinkToFit="1"/>
    </xf>
    <xf numFmtId="0" fontId="43" fillId="35" borderId="17" xfId="0" applyFont="1" applyFill="1" applyBorder="1" applyAlignment="1">
      <alignment horizontal="center" vertical="center" shrinkToFit="1"/>
    </xf>
    <xf numFmtId="0" fontId="43" fillId="35" borderId="52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56" fontId="7" fillId="0" borderId="83" xfId="0" applyNumberFormat="1" applyFont="1" applyBorder="1" applyAlignment="1">
      <alignment horizontal="center" vertical="center" shrinkToFit="1"/>
    </xf>
    <xf numFmtId="56" fontId="7" fillId="0" borderId="55" xfId="0" applyNumberFormat="1" applyFont="1" applyBorder="1" applyAlignment="1">
      <alignment horizontal="center" vertical="center" shrinkToFit="1"/>
    </xf>
    <xf numFmtId="56" fontId="7" fillId="0" borderId="56" xfId="0" applyNumberFormat="1" applyFont="1" applyBorder="1" applyAlignment="1">
      <alignment horizontal="center" vertical="center" shrinkToFit="1"/>
    </xf>
    <xf numFmtId="0" fontId="15" fillId="34" borderId="54" xfId="0" applyFont="1" applyFill="1" applyBorder="1" applyAlignment="1">
      <alignment horizontal="center" vertical="center" shrinkToFit="1"/>
    </xf>
    <xf numFmtId="0" fontId="15" fillId="34" borderId="55" xfId="0" applyFont="1" applyFill="1" applyBorder="1" applyAlignment="1">
      <alignment horizontal="center" vertical="center" shrinkToFit="1"/>
    </xf>
    <xf numFmtId="0" fontId="15" fillId="34" borderId="84" xfId="0" applyFont="1" applyFill="1" applyBorder="1" applyAlignment="1">
      <alignment horizontal="center" vertical="center" shrinkToFit="1"/>
    </xf>
    <xf numFmtId="0" fontId="43" fillId="34" borderId="16" xfId="0" applyFont="1" applyFill="1" applyBorder="1" applyAlignment="1">
      <alignment horizontal="center" vertical="center" shrinkToFit="1"/>
    </xf>
    <xf numFmtId="0" fontId="43" fillId="34" borderId="17" xfId="0" applyFont="1" applyFill="1" applyBorder="1" applyAlignment="1">
      <alignment horizontal="center" vertical="center" shrinkToFit="1"/>
    </xf>
    <xf numFmtId="0" fontId="43" fillId="34" borderId="52" xfId="0" applyFont="1" applyFill="1" applyBorder="1" applyAlignment="1">
      <alignment horizontal="center" vertical="center" shrinkToFit="1"/>
    </xf>
    <xf numFmtId="177" fontId="44" fillId="0" borderId="0" xfId="0" applyNumberFormat="1" applyFont="1" applyFill="1" applyBorder="1" applyAlignment="1">
      <alignment horizontal="center" vertical="center" shrinkToFit="1"/>
    </xf>
    <xf numFmtId="177" fontId="44" fillId="0" borderId="46" xfId="0" applyNumberFormat="1" applyFont="1" applyFill="1" applyBorder="1" applyAlignment="1">
      <alignment horizontal="center" vertical="center" shrinkToFit="1"/>
    </xf>
    <xf numFmtId="0" fontId="0" fillId="9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39" borderId="85" xfId="0" applyFont="1" applyFill="1" applyBorder="1" applyAlignment="1">
      <alignment horizontal="center" vertical="center" wrapText="1" shrinkToFit="1"/>
    </xf>
    <xf numFmtId="0" fontId="14" fillId="39" borderId="86" xfId="0" applyFont="1" applyFill="1" applyBorder="1" applyAlignment="1">
      <alignment horizontal="center" vertical="center" shrinkToFit="1"/>
    </xf>
    <xf numFmtId="0" fontId="14" fillId="39" borderId="87" xfId="0" applyFont="1" applyFill="1" applyBorder="1" applyAlignment="1">
      <alignment horizontal="center" vertical="center" shrinkToFit="1"/>
    </xf>
    <xf numFmtId="0" fontId="14" fillId="39" borderId="88" xfId="0" applyFont="1" applyFill="1" applyBorder="1" applyAlignment="1">
      <alignment horizontal="center" vertical="center" shrinkToFit="1"/>
    </xf>
    <xf numFmtId="0" fontId="14" fillId="39" borderId="89" xfId="0" applyFont="1" applyFill="1" applyBorder="1" applyAlignment="1">
      <alignment horizontal="center" vertical="center" shrinkToFit="1"/>
    </xf>
    <xf numFmtId="0" fontId="14" fillId="39" borderId="90" xfId="0" applyFont="1" applyFill="1" applyBorder="1" applyAlignment="1">
      <alignment horizontal="center" vertical="center" shrinkToFit="1"/>
    </xf>
    <xf numFmtId="176" fontId="13" fillId="41" borderId="86" xfId="0" applyNumberFormat="1" applyFont="1" applyFill="1" applyBorder="1" applyAlignment="1">
      <alignment horizontal="center" vertical="center" shrinkToFit="1"/>
    </xf>
    <xf numFmtId="176" fontId="13" fillId="41" borderId="0" xfId="0" applyNumberFormat="1" applyFont="1" applyFill="1" applyBorder="1" applyAlignment="1">
      <alignment horizontal="center" vertical="center" shrinkToFit="1"/>
    </xf>
    <xf numFmtId="176" fontId="13" fillId="42" borderId="0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0" fillId="35" borderId="91" xfId="0" applyFont="1" applyFill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4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10" fillId="39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53460\Local%20Settings\Temporary%20Internet%20Files\Content.IE5\AE056ABL\0428&#20840;&#26085;&#26412;&#65298;&#65296;&#65297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53460\Local%20Settings\Temporary%20Internet%20Files\Content.IE5\AE056ABL\&#26368;&#32066;0429&#20840;&#26085;&#26412;&#65298;&#65296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日本予選リーグ"/>
      <sheetName val="全日本時程表"/>
      <sheetName val="全日本大会"/>
    </sheetNames>
    <sheetDataSet>
      <sheetData sheetId="0">
        <row r="58">
          <cell r="D58" t="str">
            <v>FCグラスルーツ</v>
          </cell>
        </row>
      </sheetData>
      <sheetData sheetId="1">
        <row r="15">
          <cell r="D15" t="str">
            <v>自由が丘SC</v>
          </cell>
          <cell r="J15" t="str">
            <v>烏森S C</v>
          </cell>
        </row>
        <row r="29">
          <cell r="D29" t="str">
            <v>ソレイユFC</v>
          </cell>
        </row>
        <row r="38">
          <cell r="D38" t="str">
            <v>淀橋F 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日本予選・決勝リーグ"/>
      <sheetName val="全日本時程表"/>
      <sheetName val="全日本大会"/>
    </sheetNames>
    <sheetDataSet>
      <sheetData sheetId="0">
        <row r="10">
          <cell r="D10" t="str">
            <v>五本木F C</v>
          </cell>
        </row>
        <row r="11">
          <cell r="D11" t="str">
            <v>落四S C</v>
          </cell>
        </row>
        <row r="12">
          <cell r="D12" t="str">
            <v>不動小S C</v>
          </cell>
        </row>
        <row r="19">
          <cell r="D19" t="str">
            <v>F C WASEDA</v>
          </cell>
        </row>
        <row r="22">
          <cell r="D22" t="str">
            <v>落一小ドリームス</v>
          </cell>
        </row>
        <row r="24">
          <cell r="D24" t="str">
            <v>渋谷セントラルSC</v>
          </cell>
        </row>
        <row r="28">
          <cell r="D28" t="str">
            <v>大岡山F C</v>
          </cell>
        </row>
        <row r="34">
          <cell r="D34" t="str">
            <v>S K F C</v>
          </cell>
        </row>
        <row r="41">
          <cell r="D41" t="str">
            <v>下目黒田道SC</v>
          </cell>
        </row>
        <row r="42">
          <cell r="D42" t="str">
            <v>新宿F C</v>
          </cell>
        </row>
        <row r="47">
          <cell r="D47" t="str">
            <v>F C目黒原町</v>
          </cell>
        </row>
        <row r="48">
          <cell r="D48" t="str">
            <v>菅刈S C</v>
          </cell>
        </row>
        <row r="55">
          <cell r="D55" t="str">
            <v>油面S C</v>
          </cell>
        </row>
        <row r="58">
          <cell r="D58" t="str">
            <v>月光原S C</v>
          </cell>
        </row>
        <row r="65">
          <cell r="D65" t="str">
            <v>F C OCHISAN</v>
          </cell>
        </row>
        <row r="66">
          <cell r="D66" t="str">
            <v>F C落合</v>
          </cell>
        </row>
        <row r="67">
          <cell r="D67" t="str">
            <v>猿楽 F C</v>
          </cell>
        </row>
        <row r="70">
          <cell r="D70" t="str">
            <v>B O N O S</v>
          </cell>
        </row>
        <row r="72">
          <cell r="D72" t="str">
            <v>渋谷東部ＪＦＣ</v>
          </cell>
        </row>
        <row r="77">
          <cell r="D77" t="str">
            <v>ラスカル千駄木</v>
          </cell>
        </row>
        <row r="78">
          <cell r="D78" t="str">
            <v>金富S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2" width="3.75390625" style="1" customWidth="1"/>
    <col min="3" max="3" width="28.625" style="0" customWidth="1"/>
    <col min="4" max="4" width="4.375" style="0" customWidth="1"/>
    <col min="5" max="6" width="4.375" style="1" customWidth="1"/>
    <col min="7" max="8" width="4.375" style="0" customWidth="1"/>
    <col min="9" max="10" width="4.375" style="1" customWidth="1"/>
    <col min="11" max="12" width="4.375" style="0" customWidth="1"/>
    <col min="13" max="14" width="4.375" style="1" customWidth="1"/>
    <col min="15" max="15" width="5.75390625" style="0" customWidth="1"/>
    <col min="16" max="18" width="4.375" style="0" customWidth="1"/>
    <col min="19" max="19" width="5.25390625" style="0" bestFit="1" customWidth="1"/>
    <col min="20" max="21" width="4.375" style="0" customWidth="1"/>
    <col min="22" max="22" width="6.25390625" style="0" customWidth="1"/>
    <col min="23" max="23" width="5.625" style="1" customWidth="1"/>
    <col min="24" max="24" width="4.875" style="0" customWidth="1"/>
    <col min="25" max="26" width="4.875" style="1" customWidth="1"/>
    <col min="27" max="27" width="28.625" style="0" customWidth="1"/>
    <col min="28" max="28" width="4.375" style="0" customWidth="1"/>
    <col min="29" max="30" width="4.375" style="1" customWidth="1"/>
    <col min="31" max="32" width="4.375" style="0" customWidth="1"/>
    <col min="33" max="34" width="4.375" style="1" customWidth="1"/>
    <col min="35" max="39" width="4.375" style="0" customWidth="1"/>
    <col min="40" max="41" width="4.375" style="1" customWidth="1"/>
    <col min="42" max="45" width="4.375" style="0" customWidth="1"/>
    <col min="46" max="46" width="5.25390625" style="0" bestFit="1" customWidth="1"/>
    <col min="47" max="48" width="4.375" style="0" customWidth="1"/>
    <col min="49" max="49" width="6.25390625" style="0" customWidth="1"/>
    <col min="50" max="50" width="5.625" style="1" customWidth="1"/>
    <col min="52" max="52" width="24.50390625" style="0" bestFit="1" customWidth="1"/>
  </cols>
  <sheetData>
    <row r="1" spans="1:63" ht="25.5" customHeight="1" thickBot="1">
      <c r="A1" s="82"/>
      <c r="B1" s="260" t="s">
        <v>90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16"/>
      <c r="Y1" s="12"/>
      <c r="Z1" s="261" t="str">
        <f>B1</f>
        <v>★バーモントカップ2013★昨年度上位４チームシード</v>
      </c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BG1" s="8"/>
      <c r="BH1" s="8"/>
      <c r="BI1" s="8"/>
      <c r="BJ1" s="8"/>
      <c r="BK1" s="8"/>
    </row>
    <row r="2" spans="1:50" ht="25.5" customHeight="1" thickBot="1">
      <c r="A2" s="266"/>
      <c r="B2" s="267"/>
      <c r="C2" s="268"/>
      <c r="D2" s="269" t="s">
        <v>93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Y2" s="262" t="s">
        <v>178</v>
      </c>
      <c r="Z2" s="263"/>
      <c r="AA2" s="264"/>
      <c r="AB2" s="265" t="s">
        <v>94</v>
      </c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</row>
    <row r="3" spans="1:50" s="17" customFormat="1" ht="22.5" customHeight="1" thickBot="1">
      <c r="A3" s="270" t="s">
        <v>44</v>
      </c>
      <c r="B3" s="271"/>
      <c r="C3" s="272"/>
      <c r="D3" s="273" t="str">
        <f>C4</f>
        <v>ヴィトーリア目黒ＦＣ</v>
      </c>
      <c r="E3" s="231"/>
      <c r="F3" s="231"/>
      <c r="G3" s="231" t="str">
        <f>C5</f>
        <v>淀橋F C</v>
      </c>
      <c r="H3" s="231"/>
      <c r="I3" s="231"/>
      <c r="J3" s="231" t="str">
        <f>C6</f>
        <v>烏森S C</v>
      </c>
      <c r="K3" s="231"/>
      <c r="L3" s="231"/>
      <c r="M3" s="231" t="str">
        <f>C7</f>
        <v>自由が丘SC</v>
      </c>
      <c r="N3" s="231"/>
      <c r="O3" s="231"/>
      <c r="P3" s="83" t="s">
        <v>28</v>
      </c>
      <c r="Q3" s="83" t="s">
        <v>45</v>
      </c>
      <c r="R3" s="83" t="s">
        <v>29</v>
      </c>
      <c r="S3" s="83" t="s">
        <v>46</v>
      </c>
      <c r="T3" s="83" t="s">
        <v>30</v>
      </c>
      <c r="U3" s="83" t="s">
        <v>31</v>
      </c>
      <c r="V3" s="84" t="s">
        <v>32</v>
      </c>
      <c r="W3" s="85" t="s">
        <v>33</v>
      </c>
      <c r="Y3" s="241" t="s">
        <v>56</v>
      </c>
      <c r="Z3" s="242"/>
      <c r="AA3" s="243"/>
      <c r="AB3" s="244" t="str">
        <f>AA4</f>
        <v>ヴィトーリア目黒ＦＣ</v>
      </c>
      <c r="AC3" s="245"/>
      <c r="AD3" s="245"/>
      <c r="AE3" s="245" t="str">
        <f>AA5</f>
        <v>鷹の子S C B</v>
      </c>
      <c r="AF3" s="245"/>
      <c r="AG3" s="245"/>
      <c r="AH3" s="245" t="str">
        <f>AA6</f>
        <v>ソレイユFC</v>
      </c>
      <c r="AI3" s="245"/>
      <c r="AJ3" s="245"/>
      <c r="AK3" s="245" t="str">
        <f>AA7</f>
        <v>新宿F C</v>
      </c>
      <c r="AL3" s="245"/>
      <c r="AM3" s="245"/>
      <c r="AN3" s="245" t="str">
        <f>AA8</f>
        <v>東根ＪＦＣ</v>
      </c>
      <c r="AO3" s="245"/>
      <c r="AP3" s="245"/>
      <c r="AQ3" s="76" t="s">
        <v>28</v>
      </c>
      <c r="AR3" s="76" t="s">
        <v>45</v>
      </c>
      <c r="AS3" s="76" t="s">
        <v>29</v>
      </c>
      <c r="AT3" s="76" t="s">
        <v>46</v>
      </c>
      <c r="AU3" s="76" t="s">
        <v>30</v>
      </c>
      <c r="AV3" s="76" t="s">
        <v>31</v>
      </c>
      <c r="AW3" s="77" t="s">
        <v>32</v>
      </c>
      <c r="AX3" s="78" t="s">
        <v>33</v>
      </c>
    </row>
    <row r="4" spans="1:50" s="27" customFormat="1" ht="27" customHeight="1">
      <c r="A4" s="93" t="s">
        <v>71</v>
      </c>
      <c r="B4" s="94">
        <v>1</v>
      </c>
      <c r="C4" s="20" t="s">
        <v>70</v>
      </c>
      <c r="D4" s="251"/>
      <c r="E4" s="252"/>
      <c r="F4" s="253"/>
      <c r="G4" s="70">
        <v>12</v>
      </c>
      <c r="H4" s="71" t="str">
        <f>IF(G4=I4,"△",IF(G4&gt;I4,"◎","●"))</f>
        <v>◎</v>
      </c>
      <c r="I4" s="72">
        <v>1</v>
      </c>
      <c r="J4" s="70">
        <v>3</v>
      </c>
      <c r="K4" s="71" t="str">
        <f>IF(J4=L4,"△",IF(J4&gt;L4,"◎","●"))</f>
        <v>◎</v>
      </c>
      <c r="L4" s="72">
        <v>0</v>
      </c>
      <c r="M4" s="70">
        <v>10</v>
      </c>
      <c r="N4" s="71" t="str">
        <f>IF(M4=O4,"△",IF(M4&gt;O4,"◎","●"))</f>
        <v>◎</v>
      </c>
      <c r="O4" s="72">
        <v>0</v>
      </c>
      <c r="P4" s="73">
        <v>3</v>
      </c>
      <c r="Q4" s="73"/>
      <c r="R4" s="73"/>
      <c r="S4" s="73">
        <f>P4*3+Q4</f>
        <v>9</v>
      </c>
      <c r="T4" s="73">
        <f>G4+J4+M4</f>
        <v>25</v>
      </c>
      <c r="U4" s="73">
        <f>I4+L4+O4</f>
        <v>1</v>
      </c>
      <c r="V4" s="74">
        <f>T4-U4</f>
        <v>24</v>
      </c>
      <c r="W4" s="75">
        <v>1</v>
      </c>
      <c r="X4" s="27">
        <v>1</v>
      </c>
      <c r="Y4" s="18" t="s">
        <v>58</v>
      </c>
      <c r="Z4" s="19">
        <v>1</v>
      </c>
      <c r="AA4" s="137" t="str">
        <f>C4</f>
        <v>ヴィトーリア目黒ＦＣ</v>
      </c>
      <c r="AB4" s="251"/>
      <c r="AC4" s="252"/>
      <c r="AD4" s="253"/>
      <c r="AE4" s="70">
        <v>3</v>
      </c>
      <c r="AF4" s="71" t="str">
        <f>IF(AE4=AG4,"△",IF(AE4&gt;AG4,"◎","●"))</f>
        <v>◎</v>
      </c>
      <c r="AG4" s="72">
        <v>0</v>
      </c>
      <c r="AH4" s="70">
        <v>0</v>
      </c>
      <c r="AI4" s="71" t="str">
        <f>IF(AH4=AJ4,"△",IF(AH4&gt;AJ4,"◎","●"))</f>
        <v>●</v>
      </c>
      <c r="AJ4" s="72">
        <v>1</v>
      </c>
      <c r="AK4" s="70">
        <v>2</v>
      </c>
      <c r="AL4" s="71" t="str">
        <f>IF(AK4=AM4,"△",IF(AK4&gt;AM4,"◎","●"))</f>
        <v>◎</v>
      </c>
      <c r="AM4" s="72">
        <v>0</v>
      </c>
      <c r="AN4" s="70">
        <v>9</v>
      </c>
      <c r="AO4" s="71" t="str">
        <f>IF(AN4=AP4,"△",IF(AN4&gt;AP4,"◎","●"))</f>
        <v>◎</v>
      </c>
      <c r="AP4" s="72">
        <v>0</v>
      </c>
      <c r="AQ4" s="73">
        <v>3</v>
      </c>
      <c r="AR4" s="73"/>
      <c r="AS4" s="73">
        <v>1</v>
      </c>
      <c r="AT4" s="73">
        <f>AQ4*3+AR4</f>
        <v>9</v>
      </c>
      <c r="AU4" s="73">
        <f>AE4+AH4+AK4+AN4</f>
        <v>14</v>
      </c>
      <c r="AV4" s="73">
        <f>AG4+AJ4+AM4+AP4</f>
        <v>1</v>
      </c>
      <c r="AW4" s="74">
        <f>AU4-AV4</f>
        <v>13</v>
      </c>
      <c r="AX4" s="75">
        <v>2</v>
      </c>
    </row>
    <row r="5" spans="1:50" s="27" customFormat="1" ht="27" customHeight="1">
      <c r="A5" s="95" t="s">
        <v>72</v>
      </c>
      <c r="B5" s="96">
        <f>B4+1</f>
        <v>2</v>
      </c>
      <c r="C5" s="30" t="str">
        <f>'[1]全日本時程表'!$D$38</f>
        <v>淀橋F C</v>
      </c>
      <c r="D5" s="31">
        <f>I4</f>
        <v>1</v>
      </c>
      <c r="E5" s="22" t="str">
        <f>IF(D5=F5,"△",IF(D5&gt;F5,"◎","●"))</f>
        <v>●</v>
      </c>
      <c r="F5" s="23">
        <f>G4</f>
        <v>12</v>
      </c>
      <c r="G5" s="232"/>
      <c r="H5" s="233"/>
      <c r="I5" s="234"/>
      <c r="J5" s="21">
        <v>2</v>
      </c>
      <c r="K5" s="22" t="str">
        <f>IF(J5=L5,"△",IF(J5&gt;L5,"◎","●"))</f>
        <v>△</v>
      </c>
      <c r="L5" s="23">
        <v>2</v>
      </c>
      <c r="M5" s="21">
        <v>0</v>
      </c>
      <c r="N5" s="22" t="str">
        <f>IF(M5=O5,"△",IF(M5&gt;O5,"◎","●"))</f>
        <v>●</v>
      </c>
      <c r="O5" s="23">
        <v>4</v>
      </c>
      <c r="P5" s="24"/>
      <c r="Q5" s="24">
        <v>1</v>
      </c>
      <c r="R5" s="24">
        <v>2</v>
      </c>
      <c r="S5" s="24">
        <f>P5*3+Q5</f>
        <v>1</v>
      </c>
      <c r="T5" s="24">
        <f>D5+J5+M5</f>
        <v>3</v>
      </c>
      <c r="U5" s="24">
        <f>F5+L5+O5</f>
        <v>18</v>
      </c>
      <c r="V5" s="25">
        <f>T5-U5</f>
        <v>-15</v>
      </c>
      <c r="W5" s="26">
        <v>4</v>
      </c>
      <c r="X5" s="27">
        <v>2</v>
      </c>
      <c r="Y5" s="28" t="s">
        <v>59</v>
      </c>
      <c r="Z5" s="29">
        <v>2</v>
      </c>
      <c r="AA5" s="138" t="str">
        <f>C11</f>
        <v>鷹の子S C B</v>
      </c>
      <c r="AB5" s="31">
        <f>AG4</f>
        <v>0</v>
      </c>
      <c r="AC5" s="22" t="str">
        <f>IF(AB5=AD5,"△",IF(AB5&gt;AD5,"◎","●"))</f>
        <v>●</v>
      </c>
      <c r="AD5" s="23">
        <f>AE4</f>
        <v>3</v>
      </c>
      <c r="AE5" s="232"/>
      <c r="AF5" s="233"/>
      <c r="AG5" s="234"/>
      <c r="AH5" s="21">
        <v>0</v>
      </c>
      <c r="AI5" s="22" t="str">
        <f>IF(AH5=AJ5,"△",IF(AH5&gt;AJ5,"◎","●"))</f>
        <v>△</v>
      </c>
      <c r="AJ5" s="23">
        <v>0</v>
      </c>
      <c r="AK5" s="21">
        <v>0</v>
      </c>
      <c r="AL5" s="22" t="str">
        <f>IF(AK5=AM5,"△",IF(AK5&gt;AM5,"◎","●"))</f>
        <v>●</v>
      </c>
      <c r="AM5" s="23">
        <v>1</v>
      </c>
      <c r="AN5" s="21">
        <v>1</v>
      </c>
      <c r="AO5" s="22" t="str">
        <f>IF(AN5=AP5,"△",IF(AN5&gt;AP5,"◎","●"))</f>
        <v>●</v>
      </c>
      <c r="AP5" s="23">
        <v>3</v>
      </c>
      <c r="AQ5" s="24"/>
      <c r="AR5" s="24">
        <v>1</v>
      </c>
      <c r="AS5" s="24">
        <v>3</v>
      </c>
      <c r="AT5" s="24">
        <f>AQ5*3+AR5</f>
        <v>1</v>
      </c>
      <c r="AU5" s="24">
        <f>AB5+AH5+AK5+AN5</f>
        <v>1</v>
      </c>
      <c r="AV5" s="24">
        <f>AD5+AJ5+AM5+AP5</f>
        <v>7</v>
      </c>
      <c r="AW5" s="25">
        <f>AU5-AV5</f>
        <v>-6</v>
      </c>
      <c r="AX5" s="26">
        <v>5</v>
      </c>
    </row>
    <row r="6" spans="1:50" s="27" customFormat="1" ht="27" customHeight="1">
      <c r="A6" s="95" t="s">
        <v>72</v>
      </c>
      <c r="B6" s="96">
        <f>B5+1</f>
        <v>3</v>
      </c>
      <c r="C6" s="30" t="str">
        <f>'[1]全日本時程表'!$J$15</f>
        <v>烏森S C</v>
      </c>
      <c r="D6" s="31">
        <f>L4</f>
        <v>0</v>
      </c>
      <c r="E6" s="22" t="str">
        <f>IF(D6=F6,"△",IF(D6&gt;F6,"◎","●"))</f>
        <v>●</v>
      </c>
      <c r="F6" s="23">
        <f>J4</f>
        <v>3</v>
      </c>
      <c r="G6" s="21">
        <f>L5</f>
        <v>2</v>
      </c>
      <c r="H6" s="22" t="str">
        <f>IF(G6=I6,"△",IF(G6&gt;I6,"◎","●"))</f>
        <v>△</v>
      </c>
      <c r="I6" s="23">
        <f>J5</f>
        <v>2</v>
      </c>
      <c r="J6" s="232"/>
      <c r="K6" s="233"/>
      <c r="L6" s="234"/>
      <c r="M6" s="21">
        <v>1</v>
      </c>
      <c r="N6" s="22" t="str">
        <f>IF(M6=O6,"△",IF(M6&gt;O6,"◎","●"))</f>
        <v>●</v>
      </c>
      <c r="O6" s="23">
        <v>4</v>
      </c>
      <c r="P6" s="24"/>
      <c r="Q6" s="24">
        <v>1</v>
      </c>
      <c r="R6" s="24">
        <v>2</v>
      </c>
      <c r="S6" s="24">
        <f>P6*3+Q6</f>
        <v>1</v>
      </c>
      <c r="T6" s="24">
        <f>D6+G6+M6</f>
        <v>3</v>
      </c>
      <c r="U6" s="24">
        <f>F6+I6+O6</f>
        <v>9</v>
      </c>
      <c r="V6" s="25">
        <f>T6-U6</f>
        <v>-6</v>
      </c>
      <c r="W6" s="26">
        <v>3</v>
      </c>
      <c r="X6" s="27">
        <v>3</v>
      </c>
      <c r="Y6" s="28" t="s">
        <v>60</v>
      </c>
      <c r="Z6" s="64">
        <v>1</v>
      </c>
      <c r="AA6" s="138" t="str">
        <f>C18</f>
        <v>ソレイユFC</v>
      </c>
      <c r="AB6" s="31">
        <f>AJ4</f>
        <v>1</v>
      </c>
      <c r="AC6" s="22" t="str">
        <f>IF(AB6=AD6,"△",IF(AB6&gt;AD6,"◎","●"))</f>
        <v>◎</v>
      </c>
      <c r="AD6" s="23">
        <f>AH4</f>
        <v>0</v>
      </c>
      <c r="AE6" s="21">
        <f>AJ5</f>
        <v>0</v>
      </c>
      <c r="AF6" s="22" t="str">
        <f>IF(AE6=AG6,"△",IF(AE6&gt;AG6,"◎","●"))</f>
        <v>△</v>
      </c>
      <c r="AG6" s="23">
        <f>AH5</f>
        <v>0</v>
      </c>
      <c r="AH6" s="232"/>
      <c r="AI6" s="233"/>
      <c r="AJ6" s="234"/>
      <c r="AK6" s="21">
        <v>9</v>
      </c>
      <c r="AL6" s="22" t="str">
        <f>IF(AK6=AM6,"△",IF(AK6&gt;AM6,"◎","●"))</f>
        <v>◎</v>
      </c>
      <c r="AM6" s="23">
        <v>0</v>
      </c>
      <c r="AN6" s="21">
        <v>4</v>
      </c>
      <c r="AO6" s="22" t="str">
        <f>IF(AN6=AP6,"△",IF(AN6&gt;AP6,"◎","●"))</f>
        <v>◎</v>
      </c>
      <c r="AP6" s="23">
        <v>1</v>
      </c>
      <c r="AQ6" s="24">
        <v>3</v>
      </c>
      <c r="AR6" s="24">
        <v>1</v>
      </c>
      <c r="AS6" s="24"/>
      <c r="AT6" s="24">
        <f>AQ6*3+AR6</f>
        <v>10</v>
      </c>
      <c r="AU6" s="24">
        <f>AB6+AE6+AK6+AN6</f>
        <v>14</v>
      </c>
      <c r="AV6" s="24">
        <f>AD6+AG6+AM6+AP6</f>
        <v>1</v>
      </c>
      <c r="AW6" s="25">
        <f>AU6-AV6</f>
        <v>13</v>
      </c>
      <c r="AX6" s="26">
        <v>1</v>
      </c>
    </row>
    <row r="7" spans="1:50" s="27" customFormat="1" ht="24" customHeight="1" thickBot="1">
      <c r="A7" s="97" t="s">
        <v>72</v>
      </c>
      <c r="B7" s="98">
        <f>B6+1</f>
        <v>4</v>
      </c>
      <c r="C7" s="32" t="str">
        <f>'[1]全日本時程表'!$D$15</f>
        <v>自由が丘SC</v>
      </c>
      <c r="D7" s="33">
        <f>O4</f>
        <v>0</v>
      </c>
      <c r="E7" s="34" t="str">
        <f>IF(D7=F7,"△",IF(D7&gt;F7,"◎","●"))</f>
        <v>●</v>
      </c>
      <c r="F7" s="35">
        <f>M4</f>
        <v>10</v>
      </c>
      <c r="G7" s="36">
        <f>O5</f>
        <v>4</v>
      </c>
      <c r="H7" s="34" t="str">
        <f>IF(G7=I7,"△",IF(G7&gt;I7,"◎","●"))</f>
        <v>◎</v>
      </c>
      <c r="I7" s="35">
        <f>M5</f>
        <v>0</v>
      </c>
      <c r="J7" s="36">
        <f>O6</f>
        <v>4</v>
      </c>
      <c r="K7" s="34" t="str">
        <f>IF(J7=L7,"△",IF(J7&gt;L7,"◎","●"))</f>
        <v>◎</v>
      </c>
      <c r="L7" s="35">
        <f>M6</f>
        <v>1</v>
      </c>
      <c r="M7" s="228"/>
      <c r="N7" s="229"/>
      <c r="O7" s="230"/>
      <c r="P7" s="37">
        <v>2</v>
      </c>
      <c r="Q7" s="37"/>
      <c r="R7" s="37">
        <v>1</v>
      </c>
      <c r="S7" s="37">
        <f>P7*3+Q7</f>
        <v>6</v>
      </c>
      <c r="T7" s="37">
        <f>D7+G7+J7</f>
        <v>8</v>
      </c>
      <c r="U7" s="37">
        <f>F7+I7+L7</f>
        <v>11</v>
      </c>
      <c r="V7" s="38">
        <f>T7-U7</f>
        <v>-3</v>
      </c>
      <c r="W7" s="39">
        <v>2</v>
      </c>
      <c r="X7" s="27">
        <v>4</v>
      </c>
      <c r="Y7" s="28" t="s">
        <v>61</v>
      </c>
      <c r="Z7" s="64">
        <v>2</v>
      </c>
      <c r="AA7" s="139" t="str">
        <f>C26</f>
        <v>新宿F C</v>
      </c>
      <c r="AB7" s="31">
        <f>AM4</f>
        <v>0</v>
      </c>
      <c r="AC7" s="22" t="str">
        <f>IF(AB7=AD7,"△",IF(AB7&gt;AD7,"◎","●"))</f>
        <v>●</v>
      </c>
      <c r="AD7" s="23">
        <f>AK4</f>
        <v>2</v>
      </c>
      <c r="AE7" s="21">
        <f>AM5</f>
        <v>1</v>
      </c>
      <c r="AF7" s="22" t="str">
        <f>IF(AE7=AG7,"△",IF(AE7&gt;AG7,"◎","●"))</f>
        <v>◎</v>
      </c>
      <c r="AG7" s="23">
        <f>AK5</f>
        <v>0</v>
      </c>
      <c r="AH7" s="21">
        <f>AM6</f>
        <v>0</v>
      </c>
      <c r="AI7" s="22" t="str">
        <f>IF(AH7=AJ7,"△",IF(AH7&gt;AJ7,"◎","●"))</f>
        <v>●</v>
      </c>
      <c r="AJ7" s="23">
        <f>AK6</f>
        <v>9</v>
      </c>
      <c r="AK7" s="232"/>
      <c r="AL7" s="233"/>
      <c r="AM7" s="234"/>
      <c r="AN7" s="21">
        <v>1</v>
      </c>
      <c r="AO7" s="22" t="str">
        <f>IF(AN7=AP7,"△",IF(AN7&gt;AP7,"◎","●"))</f>
        <v>●</v>
      </c>
      <c r="AP7" s="23">
        <v>4</v>
      </c>
      <c r="AQ7" s="24">
        <v>1</v>
      </c>
      <c r="AR7" s="24"/>
      <c r="AS7" s="24">
        <v>3</v>
      </c>
      <c r="AT7" s="24">
        <f>AQ7*3+AR7</f>
        <v>3</v>
      </c>
      <c r="AU7" s="24">
        <f>AB7+AE7+AH7+AN7</f>
        <v>2</v>
      </c>
      <c r="AV7" s="24">
        <f>AD7+AG7+AJ7+AP7</f>
        <v>15</v>
      </c>
      <c r="AW7" s="25">
        <f>AU7-AV7</f>
        <v>-13</v>
      </c>
      <c r="AX7" s="26">
        <v>4</v>
      </c>
    </row>
    <row r="8" spans="1:50" s="27" customFormat="1" ht="24" customHeight="1" thickBot="1">
      <c r="A8" s="99"/>
      <c r="B8" s="100"/>
      <c r="C8" s="42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88"/>
      <c r="X8" s="27">
        <v>5</v>
      </c>
      <c r="Y8" s="121" t="s">
        <v>62</v>
      </c>
      <c r="Z8" s="122">
        <v>2</v>
      </c>
      <c r="AA8" s="140" t="str">
        <f>C32</f>
        <v>東根ＪＦＣ</v>
      </c>
      <c r="AB8" s="123">
        <f>AP4</f>
        <v>0</v>
      </c>
      <c r="AC8" s="124" t="str">
        <f>IF(AB8=AD8,"△",IF(AB8&gt;AD8,"◎","●"))</f>
        <v>●</v>
      </c>
      <c r="AD8" s="125">
        <f>AN4</f>
        <v>9</v>
      </c>
      <c r="AE8" s="126">
        <f>AP5</f>
        <v>3</v>
      </c>
      <c r="AF8" s="124" t="str">
        <f>IF(AE8=AG8,"△",IF(AE8&gt;AG8,"◎","●"))</f>
        <v>◎</v>
      </c>
      <c r="AG8" s="125">
        <f>AN5</f>
        <v>1</v>
      </c>
      <c r="AH8" s="126">
        <f>AP6</f>
        <v>1</v>
      </c>
      <c r="AI8" s="124" t="str">
        <f>IF(AH8=AJ8,"△",IF(AH8&gt;AJ8,"◎","●"))</f>
        <v>●</v>
      </c>
      <c r="AJ8" s="125">
        <f>AN6</f>
        <v>4</v>
      </c>
      <c r="AK8" s="126">
        <f>AP7</f>
        <v>4</v>
      </c>
      <c r="AL8" s="124" t="str">
        <f>IF(AK8=AM8,"△",IF(AK8&gt;AM8,"◎","●"))</f>
        <v>◎</v>
      </c>
      <c r="AM8" s="125">
        <f>AN7</f>
        <v>1</v>
      </c>
      <c r="AN8" s="257"/>
      <c r="AO8" s="258"/>
      <c r="AP8" s="259"/>
      <c r="AQ8" s="127">
        <v>2</v>
      </c>
      <c r="AR8" s="127"/>
      <c r="AS8" s="127">
        <v>2</v>
      </c>
      <c r="AT8" s="127">
        <f>AQ8*3+AR8</f>
        <v>6</v>
      </c>
      <c r="AU8" s="127">
        <f>AB8+AE8+AH8+AK8</f>
        <v>8</v>
      </c>
      <c r="AV8" s="127">
        <f>AD8+AG8+AJ8+AM8</f>
        <v>15</v>
      </c>
      <c r="AW8" s="128">
        <f>AU8-AV8</f>
        <v>-7</v>
      </c>
      <c r="AX8" s="129">
        <v>3</v>
      </c>
    </row>
    <row r="9" spans="1:50" s="27" customFormat="1" ht="15" customHeight="1" thickBot="1">
      <c r="A9" s="99"/>
      <c r="B9" s="100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4"/>
      <c r="R9" s="44"/>
      <c r="S9" s="43"/>
      <c r="T9" s="44"/>
      <c r="U9" s="44"/>
      <c r="V9" s="45"/>
      <c r="W9" s="46"/>
      <c r="Y9" s="40"/>
      <c r="Z9" s="41"/>
      <c r="AA9" s="42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4"/>
      <c r="AR9" s="44"/>
      <c r="AS9" s="44"/>
      <c r="AT9" s="43"/>
      <c r="AU9" s="44"/>
      <c r="AV9" s="44"/>
      <c r="AW9" s="45"/>
      <c r="AX9" s="46"/>
    </row>
    <row r="10" spans="1:50" s="47" customFormat="1" ht="22.5" customHeight="1" thickBot="1">
      <c r="A10" s="270" t="s">
        <v>47</v>
      </c>
      <c r="B10" s="271"/>
      <c r="C10" s="272"/>
      <c r="D10" s="273" t="str">
        <f>C11</f>
        <v>鷹の子S C B</v>
      </c>
      <c r="E10" s="231"/>
      <c r="F10" s="231"/>
      <c r="G10" s="231" t="str">
        <f>C12</f>
        <v>FCトリプレッタA</v>
      </c>
      <c r="H10" s="231"/>
      <c r="I10" s="231"/>
      <c r="J10" s="231" t="str">
        <f>C13</f>
        <v>本町スポーツ少年団</v>
      </c>
      <c r="K10" s="231"/>
      <c r="L10" s="231"/>
      <c r="M10" s="231" t="str">
        <f>C14</f>
        <v>SCシクス</v>
      </c>
      <c r="N10" s="231"/>
      <c r="O10" s="231"/>
      <c r="P10" s="83" t="s">
        <v>28</v>
      </c>
      <c r="Q10" s="83" t="s">
        <v>45</v>
      </c>
      <c r="R10" s="83" t="s">
        <v>29</v>
      </c>
      <c r="S10" s="83" t="s">
        <v>46</v>
      </c>
      <c r="T10" s="83" t="s">
        <v>30</v>
      </c>
      <c r="U10" s="83" t="s">
        <v>31</v>
      </c>
      <c r="V10" s="84" t="s">
        <v>32</v>
      </c>
      <c r="W10" s="85" t="s">
        <v>33</v>
      </c>
      <c r="Y10" s="241" t="s">
        <v>57</v>
      </c>
      <c r="Z10" s="242"/>
      <c r="AA10" s="243"/>
      <c r="AB10" s="244" t="str">
        <f>AA11</f>
        <v>上目黒F Cドラゴン</v>
      </c>
      <c r="AC10" s="245"/>
      <c r="AD10" s="245"/>
      <c r="AE10" s="245" t="str">
        <f>AA12</f>
        <v>F C WASEDA</v>
      </c>
      <c r="AF10" s="245"/>
      <c r="AG10" s="245"/>
      <c r="AH10" s="245" t="str">
        <f>AA13</f>
        <v>猿楽 F C</v>
      </c>
      <c r="AI10" s="245"/>
      <c r="AJ10" s="245"/>
      <c r="AK10" s="245" t="str">
        <f>AA14</f>
        <v>大岡山F C</v>
      </c>
      <c r="AL10" s="245"/>
      <c r="AM10" s="245"/>
      <c r="AN10" s="245" t="str">
        <f>AA15</f>
        <v>ＦＣ新宿内藤</v>
      </c>
      <c r="AO10" s="245"/>
      <c r="AP10" s="245"/>
      <c r="AQ10" s="76" t="s">
        <v>28</v>
      </c>
      <c r="AR10" s="76" t="s">
        <v>45</v>
      </c>
      <c r="AS10" s="76" t="s">
        <v>29</v>
      </c>
      <c r="AT10" s="76" t="s">
        <v>46</v>
      </c>
      <c r="AU10" s="76" t="s">
        <v>30</v>
      </c>
      <c r="AV10" s="76" t="s">
        <v>31</v>
      </c>
      <c r="AW10" s="77" t="s">
        <v>32</v>
      </c>
      <c r="AX10" s="78" t="s">
        <v>33</v>
      </c>
    </row>
    <row r="11" spans="1:50" s="27" customFormat="1" ht="27" customHeight="1">
      <c r="A11" s="93" t="s">
        <v>73</v>
      </c>
      <c r="B11" s="94">
        <f>B7+1</f>
        <v>5</v>
      </c>
      <c r="C11" s="20" t="s">
        <v>95</v>
      </c>
      <c r="D11" s="251"/>
      <c r="E11" s="252"/>
      <c r="F11" s="253"/>
      <c r="G11" s="70">
        <v>0</v>
      </c>
      <c r="H11" s="71" t="str">
        <f>IF(G11=I11,"△",IF(G11&gt;I11,"◎","●"))</f>
        <v>●</v>
      </c>
      <c r="I11" s="72">
        <v>9</v>
      </c>
      <c r="J11" s="70">
        <v>7</v>
      </c>
      <c r="K11" s="71" t="str">
        <f>IF(J11=L11,"△",IF(J11&gt;L11,"◎","●"))</f>
        <v>◎</v>
      </c>
      <c r="L11" s="72">
        <v>0</v>
      </c>
      <c r="M11" s="70">
        <v>1</v>
      </c>
      <c r="N11" s="71" t="str">
        <f>IF(M11=O11,"△",IF(M11&gt;O11,"◎","●"))</f>
        <v>△</v>
      </c>
      <c r="O11" s="72">
        <v>1</v>
      </c>
      <c r="P11" s="73">
        <v>1</v>
      </c>
      <c r="Q11" s="73">
        <v>1</v>
      </c>
      <c r="R11" s="73">
        <v>1</v>
      </c>
      <c r="S11" s="73">
        <f>P11*3+Q11</f>
        <v>4</v>
      </c>
      <c r="T11" s="73">
        <f>G11+J11+M11</f>
        <v>8</v>
      </c>
      <c r="U11" s="73">
        <f>I11+L11+O11</f>
        <v>10</v>
      </c>
      <c r="V11" s="74">
        <f>T11-U11</f>
        <v>-2</v>
      </c>
      <c r="W11" s="75">
        <v>2</v>
      </c>
      <c r="X11" s="27">
        <v>1</v>
      </c>
      <c r="Y11" s="18" t="s">
        <v>63</v>
      </c>
      <c r="Z11" s="19">
        <v>1</v>
      </c>
      <c r="AA11" s="176" t="str">
        <f>C39</f>
        <v>上目黒F Cドラゴン</v>
      </c>
      <c r="AB11" s="251"/>
      <c r="AC11" s="252"/>
      <c r="AD11" s="253"/>
      <c r="AE11" s="70">
        <v>2</v>
      </c>
      <c r="AF11" s="71" t="str">
        <f>IF(AE11=AG11,"△",IF(AE11&gt;AG11,"◎","●"))</f>
        <v>●</v>
      </c>
      <c r="AG11" s="72">
        <v>4</v>
      </c>
      <c r="AH11" s="70">
        <v>0</v>
      </c>
      <c r="AI11" s="71" t="str">
        <f>IF(AH11=AJ11,"△",IF(AH11&gt;AJ11,"◎","●"))</f>
        <v>●</v>
      </c>
      <c r="AJ11" s="72">
        <v>1</v>
      </c>
      <c r="AK11" s="70">
        <v>0</v>
      </c>
      <c r="AL11" s="71" t="str">
        <f>IF(AK11=AM11,"△",IF(AK11&gt;AM11,"◎","●"))</f>
        <v>●</v>
      </c>
      <c r="AM11" s="72">
        <v>2</v>
      </c>
      <c r="AN11" s="70">
        <v>0</v>
      </c>
      <c r="AO11" s="71" t="str">
        <f>IF(AN11=AP11,"△",IF(AN11&gt;AP11,"◎","●"))</f>
        <v>●</v>
      </c>
      <c r="AP11" s="72">
        <v>4</v>
      </c>
      <c r="AQ11" s="73"/>
      <c r="AR11" s="73"/>
      <c r="AS11" s="73">
        <v>4</v>
      </c>
      <c r="AT11" s="73">
        <f>AQ11*3+AR11</f>
        <v>0</v>
      </c>
      <c r="AU11" s="73">
        <f>AE11+AH11+AK11+AN11</f>
        <v>2</v>
      </c>
      <c r="AV11" s="73">
        <f>AG11+AJ11+AM11+AP11</f>
        <v>11</v>
      </c>
      <c r="AW11" s="74">
        <f>AU11-AV11</f>
        <v>-9</v>
      </c>
      <c r="AX11" s="75">
        <v>5</v>
      </c>
    </row>
    <row r="12" spans="1:50" s="27" customFormat="1" ht="27" customHeight="1">
      <c r="A12" s="95" t="s">
        <v>74</v>
      </c>
      <c r="B12" s="96">
        <f>B11+1</f>
        <v>6</v>
      </c>
      <c r="C12" s="30" t="s">
        <v>96</v>
      </c>
      <c r="D12" s="31">
        <f>I11</f>
        <v>9</v>
      </c>
      <c r="E12" s="22" t="str">
        <f>IF(D12=F12,"△",IF(D12&gt;F12,"◎","●"))</f>
        <v>◎</v>
      </c>
      <c r="F12" s="23">
        <f>G11</f>
        <v>0</v>
      </c>
      <c r="G12" s="232"/>
      <c r="H12" s="233"/>
      <c r="I12" s="234"/>
      <c r="J12" s="21">
        <v>10</v>
      </c>
      <c r="K12" s="22" t="str">
        <f>IF(J12=L12,"△",IF(J12&gt;L12,"◎","●"))</f>
        <v>◎</v>
      </c>
      <c r="L12" s="23">
        <v>0</v>
      </c>
      <c r="M12" s="21">
        <v>5</v>
      </c>
      <c r="N12" s="22" t="str">
        <f>IF(M12=O12,"△",IF(M12&gt;O12,"◎","●"))</f>
        <v>◎</v>
      </c>
      <c r="O12" s="23">
        <v>0</v>
      </c>
      <c r="P12" s="24">
        <v>3</v>
      </c>
      <c r="Q12" s="24"/>
      <c r="R12" s="24"/>
      <c r="S12" s="24">
        <f>P12*3+Q12</f>
        <v>9</v>
      </c>
      <c r="T12" s="24">
        <f>D12+J12+M12</f>
        <v>24</v>
      </c>
      <c r="U12" s="24">
        <f>F12+L12+O12</f>
        <v>0</v>
      </c>
      <c r="V12" s="25">
        <f>T12-U12</f>
        <v>24</v>
      </c>
      <c r="W12" s="26">
        <v>1</v>
      </c>
      <c r="X12" s="27">
        <v>2</v>
      </c>
      <c r="Y12" s="28" t="s">
        <v>64</v>
      </c>
      <c r="Z12" s="29">
        <v>2</v>
      </c>
      <c r="AA12" s="138" t="str">
        <f>C45</f>
        <v>F C WASEDA</v>
      </c>
      <c r="AB12" s="31">
        <f>AG11</f>
        <v>4</v>
      </c>
      <c r="AC12" s="22" t="str">
        <f>IF(AB12=AD12,"△",IF(AB12&gt;AD12,"◎","●"))</f>
        <v>◎</v>
      </c>
      <c r="AD12" s="23">
        <f>AE11</f>
        <v>2</v>
      </c>
      <c r="AE12" s="232"/>
      <c r="AF12" s="233"/>
      <c r="AG12" s="234"/>
      <c r="AH12" s="21">
        <v>3</v>
      </c>
      <c r="AI12" s="22" t="str">
        <f>IF(AH12=AJ12,"△",IF(AH12&gt;AJ12,"◎","●"))</f>
        <v>●</v>
      </c>
      <c r="AJ12" s="23">
        <v>4</v>
      </c>
      <c r="AK12" s="21">
        <v>2</v>
      </c>
      <c r="AL12" s="22" t="str">
        <f>IF(AK12=AM12,"△",IF(AK12&gt;AM12,"◎","●"))</f>
        <v>△</v>
      </c>
      <c r="AM12" s="23">
        <v>2</v>
      </c>
      <c r="AN12" s="21">
        <v>3</v>
      </c>
      <c r="AO12" s="22" t="str">
        <f>IF(AN12=AP12,"△",IF(AN12&gt;AP12,"◎","●"))</f>
        <v>◎</v>
      </c>
      <c r="AP12" s="23">
        <v>2</v>
      </c>
      <c r="AQ12" s="24">
        <v>2</v>
      </c>
      <c r="AR12" s="24">
        <v>1</v>
      </c>
      <c r="AS12" s="24">
        <v>1</v>
      </c>
      <c r="AT12" s="24">
        <f>AQ12*3+AR12</f>
        <v>7</v>
      </c>
      <c r="AU12" s="24">
        <f>AB12+AH12+AK12+AN12</f>
        <v>12</v>
      </c>
      <c r="AV12" s="24">
        <f>AD12+AJ12+AM12+AP12</f>
        <v>10</v>
      </c>
      <c r="AW12" s="25">
        <f>AU12-AV12</f>
        <v>2</v>
      </c>
      <c r="AX12" s="26">
        <v>3</v>
      </c>
    </row>
    <row r="13" spans="1:50" s="27" customFormat="1" ht="27" customHeight="1">
      <c r="A13" s="95" t="s">
        <v>74</v>
      </c>
      <c r="B13" s="96">
        <f>B12+1</f>
        <v>7</v>
      </c>
      <c r="C13" s="30" t="s">
        <v>97</v>
      </c>
      <c r="D13" s="31">
        <f>L11</f>
        <v>0</v>
      </c>
      <c r="E13" s="22" t="str">
        <f>IF(D13=F13,"△",IF(D13&gt;F13,"◎","●"))</f>
        <v>●</v>
      </c>
      <c r="F13" s="23">
        <f>J11</f>
        <v>7</v>
      </c>
      <c r="G13" s="21">
        <f>L12</f>
        <v>0</v>
      </c>
      <c r="H13" s="22" t="str">
        <f>IF(G13=I13,"△",IF(G13&gt;I13,"◎","●"))</f>
        <v>●</v>
      </c>
      <c r="I13" s="23">
        <f>J12</f>
        <v>10</v>
      </c>
      <c r="J13" s="232"/>
      <c r="K13" s="233"/>
      <c r="L13" s="234"/>
      <c r="M13" s="21">
        <v>0</v>
      </c>
      <c r="N13" s="22" t="str">
        <f>IF(M13=O13,"△",IF(M13&gt;O13,"◎","●"))</f>
        <v>●</v>
      </c>
      <c r="O13" s="23">
        <v>2</v>
      </c>
      <c r="P13" s="24"/>
      <c r="Q13" s="24"/>
      <c r="R13" s="24">
        <v>3</v>
      </c>
      <c r="S13" s="24">
        <f>P13*3+Q13</f>
        <v>0</v>
      </c>
      <c r="T13" s="24">
        <f>D13+G13+M13</f>
        <v>0</v>
      </c>
      <c r="U13" s="24">
        <f>F13+I13+O13</f>
        <v>19</v>
      </c>
      <c r="V13" s="25">
        <f>T13-U13</f>
        <v>-19</v>
      </c>
      <c r="W13" s="26">
        <v>4</v>
      </c>
      <c r="X13" s="27">
        <v>3</v>
      </c>
      <c r="Y13" s="28" t="s">
        <v>65</v>
      </c>
      <c r="Z13" s="64">
        <v>2</v>
      </c>
      <c r="AA13" s="138" t="str">
        <f>C54</f>
        <v>猿楽 F C</v>
      </c>
      <c r="AB13" s="31">
        <f>AJ11</f>
        <v>1</v>
      </c>
      <c r="AC13" s="22" t="str">
        <f>IF(AB13=AD13,"△",IF(AB13&gt;AD13,"◎","●"))</f>
        <v>◎</v>
      </c>
      <c r="AD13" s="23">
        <f>AH11</f>
        <v>0</v>
      </c>
      <c r="AE13" s="21">
        <f>AJ12</f>
        <v>4</v>
      </c>
      <c r="AF13" s="22" t="str">
        <f>IF(AE13=AG13,"△",IF(AE13&gt;AG13,"◎","●"))</f>
        <v>◎</v>
      </c>
      <c r="AG13" s="23">
        <f>AH12</f>
        <v>3</v>
      </c>
      <c r="AH13" s="232"/>
      <c r="AI13" s="233"/>
      <c r="AJ13" s="234"/>
      <c r="AK13" s="21">
        <v>1</v>
      </c>
      <c r="AL13" s="22" t="str">
        <f>IF(AK13=AM13,"△",IF(AK13&gt;AM13,"◎","●"))</f>
        <v>●</v>
      </c>
      <c r="AM13" s="23">
        <v>4</v>
      </c>
      <c r="AN13" s="21">
        <v>3</v>
      </c>
      <c r="AO13" s="22" t="str">
        <f>IF(AN13=AP13,"△",IF(AN13&gt;AP13,"◎","●"))</f>
        <v>◎</v>
      </c>
      <c r="AP13" s="23">
        <v>1</v>
      </c>
      <c r="AQ13" s="24">
        <v>3</v>
      </c>
      <c r="AR13" s="24"/>
      <c r="AS13" s="24">
        <v>1</v>
      </c>
      <c r="AT13" s="24">
        <f>AQ13*3+AR13</f>
        <v>9</v>
      </c>
      <c r="AU13" s="24">
        <f>AB13+AE13+AK13+AN13</f>
        <v>9</v>
      </c>
      <c r="AV13" s="24">
        <f>AD13+AG13+AM13+AP13</f>
        <v>8</v>
      </c>
      <c r="AW13" s="25">
        <f>AU13-AV13</f>
        <v>1</v>
      </c>
      <c r="AX13" s="26">
        <v>2</v>
      </c>
    </row>
    <row r="14" spans="1:50" s="27" customFormat="1" ht="27" customHeight="1" thickBot="1">
      <c r="A14" s="97" t="s">
        <v>74</v>
      </c>
      <c r="B14" s="98">
        <f>B13+1</f>
        <v>8</v>
      </c>
      <c r="C14" s="32" t="s">
        <v>98</v>
      </c>
      <c r="D14" s="33">
        <f>O11</f>
        <v>1</v>
      </c>
      <c r="E14" s="34" t="str">
        <f>IF(D14=F14,"△",IF(D14&gt;F14,"◎","●"))</f>
        <v>△</v>
      </c>
      <c r="F14" s="35">
        <f>M11</f>
        <v>1</v>
      </c>
      <c r="G14" s="36">
        <f>O12</f>
        <v>0</v>
      </c>
      <c r="H14" s="34" t="str">
        <f>IF(G14=I14,"△",IF(G14&gt;I14,"◎","●"))</f>
        <v>●</v>
      </c>
      <c r="I14" s="35">
        <f>M12</f>
        <v>5</v>
      </c>
      <c r="J14" s="36">
        <f>O13</f>
        <v>2</v>
      </c>
      <c r="K14" s="34" t="str">
        <f>IF(J14=L14,"△",IF(J14&gt;L14,"◎","●"))</f>
        <v>◎</v>
      </c>
      <c r="L14" s="35">
        <f>M13</f>
        <v>0</v>
      </c>
      <c r="M14" s="228"/>
      <c r="N14" s="229"/>
      <c r="O14" s="230"/>
      <c r="P14" s="37">
        <v>1</v>
      </c>
      <c r="Q14" s="37">
        <v>1</v>
      </c>
      <c r="R14" s="37">
        <v>1</v>
      </c>
      <c r="S14" s="37">
        <f>P14*3+Q14</f>
        <v>4</v>
      </c>
      <c r="T14" s="37">
        <f>D14+G14+J14</f>
        <v>3</v>
      </c>
      <c r="U14" s="37">
        <f>F14+I14+L14</f>
        <v>6</v>
      </c>
      <c r="V14" s="38">
        <f>T14-U14</f>
        <v>-3</v>
      </c>
      <c r="W14" s="39">
        <v>3</v>
      </c>
      <c r="X14" s="27">
        <v>4</v>
      </c>
      <c r="Y14" s="28" t="s">
        <v>84</v>
      </c>
      <c r="Z14" s="64">
        <v>2</v>
      </c>
      <c r="AA14" s="139" t="str">
        <f>C58</f>
        <v>大岡山F C</v>
      </c>
      <c r="AB14" s="31">
        <f>AM11</f>
        <v>2</v>
      </c>
      <c r="AC14" s="22" t="str">
        <f>IF(AB14=AD14,"△",IF(AB14&gt;AD14,"◎","●"))</f>
        <v>◎</v>
      </c>
      <c r="AD14" s="23">
        <f>AK11</f>
        <v>0</v>
      </c>
      <c r="AE14" s="21">
        <f>AM12</f>
        <v>2</v>
      </c>
      <c r="AF14" s="22" t="str">
        <f>IF(AE14=AG14,"△",IF(AE14&gt;AG14,"◎","●"))</f>
        <v>△</v>
      </c>
      <c r="AG14" s="23">
        <f>AK12</f>
        <v>2</v>
      </c>
      <c r="AH14" s="21">
        <f>AM13</f>
        <v>4</v>
      </c>
      <c r="AI14" s="22" t="str">
        <f>IF(AH14=AJ14,"△",IF(AH14&gt;AJ14,"◎","●"))</f>
        <v>◎</v>
      </c>
      <c r="AJ14" s="23">
        <f>AK13</f>
        <v>1</v>
      </c>
      <c r="AK14" s="232"/>
      <c r="AL14" s="233"/>
      <c r="AM14" s="234"/>
      <c r="AN14" s="21">
        <v>2</v>
      </c>
      <c r="AO14" s="22" t="str">
        <f>IF(AN14=AP14,"△",IF(AN14&gt;AP14,"◎","●"))</f>
        <v>◎</v>
      </c>
      <c r="AP14" s="23">
        <v>0</v>
      </c>
      <c r="AQ14" s="24">
        <v>3</v>
      </c>
      <c r="AR14" s="24">
        <v>1</v>
      </c>
      <c r="AS14" s="24"/>
      <c r="AT14" s="24">
        <f>AQ14*3+AR14</f>
        <v>10</v>
      </c>
      <c r="AU14" s="24">
        <f>AB14+AE14+AH14+AN14</f>
        <v>10</v>
      </c>
      <c r="AV14" s="24">
        <f>AD14+AG14+AJ14+AP14</f>
        <v>3</v>
      </c>
      <c r="AW14" s="25">
        <f>AU14-AV14</f>
        <v>7</v>
      </c>
      <c r="AX14" s="26">
        <v>1</v>
      </c>
    </row>
    <row r="15" spans="1:50" s="27" customFormat="1" ht="27" customHeight="1" thickBot="1">
      <c r="A15" s="99"/>
      <c r="B15" s="10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  <c r="W15" s="88"/>
      <c r="X15" s="27">
        <v>5</v>
      </c>
      <c r="Y15" s="121" t="s">
        <v>85</v>
      </c>
      <c r="Z15" s="122">
        <v>1</v>
      </c>
      <c r="AA15" s="140" t="str">
        <f>C63</f>
        <v>ＦＣ新宿内藤</v>
      </c>
      <c r="AB15" s="123">
        <f>AP11</f>
        <v>4</v>
      </c>
      <c r="AC15" s="124" t="str">
        <f>IF(AB15=AD15,"△",IF(AB15&gt;AD15,"◎","●"))</f>
        <v>◎</v>
      </c>
      <c r="AD15" s="125">
        <f>AN11</f>
        <v>0</v>
      </c>
      <c r="AE15" s="126">
        <f>AP12</f>
        <v>2</v>
      </c>
      <c r="AF15" s="124" t="str">
        <f>IF(AE15=AG15,"△",IF(AE15&gt;AG15,"◎","●"))</f>
        <v>●</v>
      </c>
      <c r="AG15" s="125">
        <f>AN12</f>
        <v>3</v>
      </c>
      <c r="AH15" s="126">
        <f>AP13</f>
        <v>1</v>
      </c>
      <c r="AI15" s="124" t="str">
        <f>IF(AH15=AJ15,"△",IF(AH15&gt;AJ15,"◎","●"))</f>
        <v>●</v>
      </c>
      <c r="AJ15" s="125">
        <f>AN13</f>
        <v>3</v>
      </c>
      <c r="AK15" s="126">
        <f>AP14</f>
        <v>0</v>
      </c>
      <c r="AL15" s="124" t="str">
        <f>IF(AK15=AM15,"△",IF(AK15&gt;AM15,"◎","●"))</f>
        <v>●</v>
      </c>
      <c r="AM15" s="125">
        <f>AN14</f>
        <v>2</v>
      </c>
      <c r="AN15" s="257"/>
      <c r="AO15" s="258"/>
      <c r="AP15" s="259"/>
      <c r="AQ15" s="127">
        <v>1</v>
      </c>
      <c r="AR15" s="127"/>
      <c r="AS15" s="127">
        <v>3</v>
      </c>
      <c r="AT15" s="127">
        <f>AQ15*3+AR15</f>
        <v>3</v>
      </c>
      <c r="AU15" s="127">
        <f>AB15+AE15+AH15+AK15</f>
        <v>7</v>
      </c>
      <c r="AV15" s="127">
        <f>AD15+AG15+AJ15+AM15</f>
        <v>8</v>
      </c>
      <c r="AW15" s="128">
        <f>AU15-AV15</f>
        <v>-1</v>
      </c>
      <c r="AX15" s="129">
        <v>4</v>
      </c>
    </row>
    <row r="16" spans="1:50" s="47" customFormat="1" ht="15" customHeight="1" thickBot="1">
      <c r="A16" s="99"/>
      <c r="B16" s="100"/>
      <c r="C16" s="42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8"/>
      <c r="Y16" s="48"/>
      <c r="Z16" s="49"/>
      <c r="AA16" s="42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1"/>
      <c r="AX16" s="52"/>
    </row>
    <row r="17" spans="1:50" s="47" customFormat="1" ht="26.25" customHeight="1" thickBot="1">
      <c r="A17" s="270" t="s">
        <v>48</v>
      </c>
      <c r="B17" s="271"/>
      <c r="C17" s="272"/>
      <c r="D17" s="273" t="str">
        <f>C18</f>
        <v>ソレイユFC</v>
      </c>
      <c r="E17" s="231"/>
      <c r="F17" s="231"/>
      <c r="G17" s="231" t="str">
        <f>C19</f>
        <v>暁星アストラ・ジュニア</v>
      </c>
      <c r="H17" s="231"/>
      <c r="I17" s="231"/>
      <c r="J17" s="231" t="str">
        <f>C20</f>
        <v>戸山S C</v>
      </c>
      <c r="K17" s="231"/>
      <c r="L17" s="231"/>
      <c r="M17" s="231" t="str">
        <f>C21</f>
        <v>FC とんぼ</v>
      </c>
      <c r="N17" s="231"/>
      <c r="O17" s="231"/>
      <c r="P17" s="83" t="s">
        <v>28</v>
      </c>
      <c r="Q17" s="83" t="s">
        <v>45</v>
      </c>
      <c r="R17" s="83" t="s">
        <v>29</v>
      </c>
      <c r="S17" s="83" t="s">
        <v>46</v>
      </c>
      <c r="T17" s="83" t="s">
        <v>30</v>
      </c>
      <c r="U17" s="83" t="s">
        <v>31</v>
      </c>
      <c r="V17" s="84" t="s">
        <v>32</v>
      </c>
      <c r="W17" s="85" t="s">
        <v>33</v>
      </c>
      <c r="Y17" s="241" t="s">
        <v>86</v>
      </c>
      <c r="Z17" s="242"/>
      <c r="AA17" s="243"/>
      <c r="AB17" s="244" t="str">
        <f>AA18</f>
        <v>自由が丘SC</v>
      </c>
      <c r="AC17" s="245"/>
      <c r="AD17" s="245"/>
      <c r="AE17" s="245" t="str">
        <f>AA19</f>
        <v>FCトリプレッタA</v>
      </c>
      <c r="AF17" s="245"/>
      <c r="AG17" s="245"/>
      <c r="AH17" s="245" t="str">
        <f>AA20</f>
        <v>戸山S C</v>
      </c>
      <c r="AI17" s="245"/>
      <c r="AJ17" s="245"/>
      <c r="AK17" s="245" t="str">
        <f>AA21</f>
        <v>FCグラスルーツ</v>
      </c>
      <c r="AL17" s="245"/>
      <c r="AM17" s="245"/>
      <c r="AN17" s="245" t="str">
        <f>AA22</f>
        <v>不動小S C</v>
      </c>
      <c r="AO17" s="245"/>
      <c r="AP17" s="245"/>
      <c r="AQ17" s="76" t="s">
        <v>28</v>
      </c>
      <c r="AR17" s="76" t="s">
        <v>45</v>
      </c>
      <c r="AS17" s="76" t="s">
        <v>29</v>
      </c>
      <c r="AT17" s="76" t="s">
        <v>46</v>
      </c>
      <c r="AU17" s="76" t="s">
        <v>30</v>
      </c>
      <c r="AV17" s="76" t="s">
        <v>31</v>
      </c>
      <c r="AW17" s="77" t="s">
        <v>32</v>
      </c>
      <c r="AX17" s="78" t="s">
        <v>33</v>
      </c>
    </row>
    <row r="18" spans="1:50" s="27" customFormat="1" ht="26.25" customHeight="1">
      <c r="A18" s="101" t="s">
        <v>75</v>
      </c>
      <c r="B18" s="102">
        <f>B14+1</f>
        <v>9</v>
      </c>
      <c r="C18" s="20" t="str">
        <f>'[1]全日本時程表'!$D$29</f>
        <v>ソレイユFC</v>
      </c>
      <c r="D18" s="251"/>
      <c r="E18" s="252"/>
      <c r="F18" s="253"/>
      <c r="G18" s="70">
        <v>10</v>
      </c>
      <c r="H18" s="71" t="str">
        <f>IF(G18=I18,"△",IF(G18&gt;I18,"◎","●"))</f>
        <v>◎</v>
      </c>
      <c r="I18" s="72">
        <v>0</v>
      </c>
      <c r="J18" s="70">
        <v>3</v>
      </c>
      <c r="K18" s="71" t="str">
        <f>IF(J18=L18,"△",IF(J18&gt;L18,"◎","●"))</f>
        <v>◎</v>
      </c>
      <c r="L18" s="72">
        <v>0</v>
      </c>
      <c r="M18" s="70">
        <v>3</v>
      </c>
      <c r="N18" s="71" t="str">
        <f>IF(M18=O18,"△",IF(M18&gt;O18,"◎","●"))</f>
        <v>◎</v>
      </c>
      <c r="O18" s="72">
        <v>0</v>
      </c>
      <c r="P18" s="73">
        <v>3</v>
      </c>
      <c r="Q18" s="73"/>
      <c r="R18" s="73"/>
      <c r="S18" s="73">
        <f>P18*3+Q18</f>
        <v>9</v>
      </c>
      <c r="T18" s="73">
        <f>G18+J18+M18</f>
        <v>16</v>
      </c>
      <c r="U18" s="73">
        <f>I18+L18+O18</f>
        <v>0</v>
      </c>
      <c r="V18" s="74">
        <f>T18-U18</f>
        <v>16</v>
      </c>
      <c r="W18" s="75">
        <v>1</v>
      </c>
      <c r="X18" s="27">
        <v>1</v>
      </c>
      <c r="Y18" s="18" t="s">
        <v>58</v>
      </c>
      <c r="Z18" s="19">
        <v>2</v>
      </c>
      <c r="AA18" s="141" t="str">
        <f>C7</f>
        <v>自由が丘SC</v>
      </c>
      <c r="AB18" s="251"/>
      <c r="AC18" s="252"/>
      <c r="AD18" s="253"/>
      <c r="AE18" s="70">
        <v>1</v>
      </c>
      <c r="AF18" s="71" t="str">
        <f>IF(AE18=AG18,"△",IF(AE18&gt;AG18,"◎","●"))</f>
        <v>●</v>
      </c>
      <c r="AG18" s="72">
        <v>9</v>
      </c>
      <c r="AH18" s="70">
        <v>1</v>
      </c>
      <c r="AI18" s="71" t="str">
        <f>IF(AH18=AJ18,"△",IF(AH18&gt;AJ18,"◎","●"))</f>
        <v>●</v>
      </c>
      <c r="AJ18" s="72">
        <v>5</v>
      </c>
      <c r="AK18" s="70">
        <v>0</v>
      </c>
      <c r="AL18" s="71" t="str">
        <f>IF(AK18=AM18,"△",IF(AK18&gt;AM18,"◎","●"))</f>
        <v>●</v>
      </c>
      <c r="AM18" s="72">
        <v>4</v>
      </c>
      <c r="AN18" s="70">
        <v>2</v>
      </c>
      <c r="AO18" s="71" t="str">
        <f>IF(AN18=AP18,"△",IF(AN18&gt;AP18,"◎","●"))</f>
        <v>●</v>
      </c>
      <c r="AP18" s="72">
        <v>6</v>
      </c>
      <c r="AQ18" s="73">
        <v>0</v>
      </c>
      <c r="AR18" s="73"/>
      <c r="AS18" s="73">
        <v>4</v>
      </c>
      <c r="AT18" s="73">
        <f>AQ18*3+AR18</f>
        <v>0</v>
      </c>
      <c r="AU18" s="73">
        <f>AE18+AH18+AK18+AN18</f>
        <v>4</v>
      </c>
      <c r="AV18" s="73">
        <f>AG18+AJ18+AM18+AP18</f>
        <v>24</v>
      </c>
      <c r="AW18" s="74">
        <f>AU18-AV18</f>
        <v>-20</v>
      </c>
      <c r="AX18" s="75">
        <v>5</v>
      </c>
    </row>
    <row r="19" spans="1:50" s="27" customFormat="1" ht="26.25" customHeight="1">
      <c r="A19" s="103" t="s">
        <v>75</v>
      </c>
      <c r="B19" s="104">
        <f>B18+1</f>
        <v>10</v>
      </c>
      <c r="C19" s="30" t="s">
        <v>100</v>
      </c>
      <c r="D19" s="31">
        <f>I18</f>
        <v>0</v>
      </c>
      <c r="E19" s="22" t="str">
        <f>IF(D19=F19,"△",IF(D19&gt;F19,"◎","●"))</f>
        <v>●</v>
      </c>
      <c r="F19" s="23">
        <f>G18</f>
        <v>10</v>
      </c>
      <c r="G19" s="232"/>
      <c r="H19" s="233"/>
      <c r="I19" s="234"/>
      <c r="J19" s="21">
        <v>1</v>
      </c>
      <c r="K19" s="22" t="str">
        <f>IF(J19=L19,"△",IF(J19&gt;L19,"◎","●"))</f>
        <v>●</v>
      </c>
      <c r="L19" s="23">
        <v>6</v>
      </c>
      <c r="M19" s="21">
        <v>0</v>
      </c>
      <c r="N19" s="22" t="str">
        <f>IF(M19=O19,"△",IF(M19&gt;O19,"◎","●"))</f>
        <v>●</v>
      </c>
      <c r="O19" s="23">
        <v>9</v>
      </c>
      <c r="P19" s="24"/>
      <c r="Q19" s="24"/>
      <c r="R19" s="24">
        <v>3</v>
      </c>
      <c r="S19" s="24">
        <f>P19*3+Q19</f>
        <v>0</v>
      </c>
      <c r="T19" s="24">
        <f>D19+J19+M19</f>
        <v>1</v>
      </c>
      <c r="U19" s="24">
        <f>F19+L19+O19</f>
        <v>25</v>
      </c>
      <c r="V19" s="25">
        <f>T19-U19</f>
        <v>-24</v>
      </c>
      <c r="W19" s="26">
        <v>4</v>
      </c>
      <c r="X19" s="27">
        <v>2</v>
      </c>
      <c r="Y19" s="28" t="s">
        <v>59</v>
      </c>
      <c r="Z19" s="29">
        <v>1</v>
      </c>
      <c r="AA19" s="142" t="str">
        <f>C12</f>
        <v>FCトリプレッタA</v>
      </c>
      <c r="AB19" s="31">
        <f>AG18</f>
        <v>9</v>
      </c>
      <c r="AC19" s="22" t="str">
        <f>IF(AB19=AD19,"△",IF(AB19&gt;AD19,"◎","●"))</f>
        <v>◎</v>
      </c>
      <c r="AD19" s="23">
        <f>AE18</f>
        <v>1</v>
      </c>
      <c r="AE19" s="232"/>
      <c r="AF19" s="233"/>
      <c r="AG19" s="234"/>
      <c r="AH19" s="21">
        <v>3</v>
      </c>
      <c r="AI19" s="22" t="str">
        <f>IF(AH19=AJ19,"△",IF(AH19&gt;AJ19,"◎","●"))</f>
        <v>◎</v>
      </c>
      <c r="AJ19" s="23">
        <v>2</v>
      </c>
      <c r="AK19" s="21">
        <v>2</v>
      </c>
      <c r="AL19" s="22" t="str">
        <f>IF(AK19=AM19,"△",IF(AK19&gt;AM19,"◎","●"))</f>
        <v>△</v>
      </c>
      <c r="AM19" s="23">
        <v>2</v>
      </c>
      <c r="AN19" s="21">
        <v>11</v>
      </c>
      <c r="AO19" s="22" t="str">
        <f>IF(AN19=AP19,"△",IF(AN19&gt;AP19,"◎","●"))</f>
        <v>◎</v>
      </c>
      <c r="AP19" s="23">
        <v>0</v>
      </c>
      <c r="AQ19" s="24">
        <v>3</v>
      </c>
      <c r="AR19" s="24">
        <v>1</v>
      </c>
      <c r="AS19" s="24"/>
      <c r="AT19" s="24">
        <f>AQ19*3+AR19</f>
        <v>10</v>
      </c>
      <c r="AU19" s="24">
        <f>AB19+AH19+AK19+AN19</f>
        <v>25</v>
      </c>
      <c r="AV19" s="24">
        <f>AD19+AJ19+AM19+AP19</f>
        <v>5</v>
      </c>
      <c r="AW19" s="25">
        <f>AU19-AV19</f>
        <v>20</v>
      </c>
      <c r="AX19" s="26">
        <v>1</v>
      </c>
    </row>
    <row r="20" spans="1:50" s="27" customFormat="1" ht="26.25" customHeight="1">
      <c r="A20" s="103" t="s">
        <v>75</v>
      </c>
      <c r="B20" s="104">
        <f>B19+1</f>
        <v>11</v>
      </c>
      <c r="C20" s="30" t="s">
        <v>101</v>
      </c>
      <c r="D20" s="31">
        <f>L18</f>
        <v>0</v>
      </c>
      <c r="E20" s="22" t="str">
        <f>IF(D20=F20,"△",IF(D20&gt;F20,"◎","●"))</f>
        <v>●</v>
      </c>
      <c r="F20" s="23">
        <f>J18</f>
        <v>3</v>
      </c>
      <c r="G20" s="21">
        <f>L19</f>
        <v>6</v>
      </c>
      <c r="H20" s="22" t="str">
        <f>IF(G20=I20,"△",IF(G20&gt;I20,"◎","●"))</f>
        <v>◎</v>
      </c>
      <c r="I20" s="23">
        <f>J19</f>
        <v>1</v>
      </c>
      <c r="J20" s="232"/>
      <c r="K20" s="233"/>
      <c r="L20" s="234"/>
      <c r="M20" s="21">
        <v>3</v>
      </c>
      <c r="N20" s="22" t="str">
        <f>IF(M20=O20,"△",IF(M20&gt;O20,"◎","●"))</f>
        <v>◎</v>
      </c>
      <c r="O20" s="23">
        <v>1</v>
      </c>
      <c r="P20" s="24">
        <v>2</v>
      </c>
      <c r="Q20" s="24"/>
      <c r="R20" s="24">
        <v>1</v>
      </c>
      <c r="S20" s="24">
        <f>P20*3+Q20</f>
        <v>6</v>
      </c>
      <c r="T20" s="24">
        <f>D20+G20+M20</f>
        <v>9</v>
      </c>
      <c r="U20" s="24">
        <f>F20+I20+O20</f>
        <v>5</v>
      </c>
      <c r="V20" s="25">
        <f>T20-U20</f>
        <v>4</v>
      </c>
      <c r="W20" s="26">
        <v>2</v>
      </c>
      <c r="X20" s="27">
        <v>3</v>
      </c>
      <c r="Y20" s="28" t="s">
        <v>60</v>
      </c>
      <c r="Z20" s="64">
        <v>2</v>
      </c>
      <c r="AA20" s="177" t="str">
        <f>C20</f>
        <v>戸山S C</v>
      </c>
      <c r="AB20" s="31">
        <f>AJ18</f>
        <v>5</v>
      </c>
      <c r="AC20" s="22" t="str">
        <f>IF(AB20=AD20,"△",IF(AB20&gt;AD20,"◎","●"))</f>
        <v>◎</v>
      </c>
      <c r="AD20" s="23">
        <f>AH18</f>
        <v>1</v>
      </c>
      <c r="AE20" s="21">
        <f>AJ19</f>
        <v>2</v>
      </c>
      <c r="AF20" s="22" t="str">
        <f>IF(AE20=AG20,"△",IF(AE20&gt;AG20,"◎","●"))</f>
        <v>●</v>
      </c>
      <c r="AG20" s="23">
        <f>AH19</f>
        <v>3</v>
      </c>
      <c r="AH20" s="232"/>
      <c r="AI20" s="233"/>
      <c r="AJ20" s="234"/>
      <c r="AK20" s="21">
        <v>0</v>
      </c>
      <c r="AL20" s="22" t="str">
        <f>IF(AK20=AM20,"△",IF(AK20&gt;AM20,"◎","●"))</f>
        <v>●</v>
      </c>
      <c r="AM20" s="23">
        <v>5</v>
      </c>
      <c r="AN20" s="21">
        <v>8</v>
      </c>
      <c r="AO20" s="22" t="str">
        <f>IF(AN20=AP20,"△",IF(AN20&gt;AP20,"◎","●"))</f>
        <v>◎</v>
      </c>
      <c r="AP20" s="23">
        <v>3</v>
      </c>
      <c r="AQ20" s="24">
        <v>2</v>
      </c>
      <c r="AR20" s="24"/>
      <c r="AS20" s="24">
        <v>2</v>
      </c>
      <c r="AT20" s="24">
        <f>AQ20*3+AR20</f>
        <v>6</v>
      </c>
      <c r="AU20" s="24">
        <f>AB20+AE20+AK20+AN20</f>
        <v>15</v>
      </c>
      <c r="AV20" s="24">
        <f>AD20+AG20+AM20+AP20</f>
        <v>12</v>
      </c>
      <c r="AW20" s="25">
        <f>AU20-AV20</f>
        <v>3</v>
      </c>
      <c r="AX20" s="26">
        <v>3</v>
      </c>
    </row>
    <row r="21" spans="1:50" s="27" customFormat="1" ht="26.25" customHeight="1" thickBot="1">
      <c r="A21" s="105" t="s">
        <v>75</v>
      </c>
      <c r="B21" s="106">
        <f>B20+1</f>
        <v>12</v>
      </c>
      <c r="C21" s="32" t="s">
        <v>102</v>
      </c>
      <c r="D21" s="33">
        <f>O18</f>
        <v>0</v>
      </c>
      <c r="E21" s="34" t="str">
        <f>IF(D21=F21,"△",IF(D21&gt;F21,"◎","●"))</f>
        <v>●</v>
      </c>
      <c r="F21" s="35">
        <f>M18</f>
        <v>3</v>
      </c>
      <c r="G21" s="36">
        <f>O19</f>
        <v>9</v>
      </c>
      <c r="H21" s="34" t="str">
        <f>IF(G21=I21,"△",IF(G21&gt;I21,"◎","●"))</f>
        <v>◎</v>
      </c>
      <c r="I21" s="35">
        <f>M19</f>
        <v>0</v>
      </c>
      <c r="J21" s="36">
        <f>O20</f>
        <v>1</v>
      </c>
      <c r="K21" s="34" t="str">
        <f>IF(J21=L21,"△",IF(J21&gt;L21,"◎","●"))</f>
        <v>●</v>
      </c>
      <c r="L21" s="35">
        <f>M20</f>
        <v>3</v>
      </c>
      <c r="M21" s="228"/>
      <c r="N21" s="229"/>
      <c r="O21" s="230"/>
      <c r="P21" s="37">
        <v>1</v>
      </c>
      <c r="Q21" s="37"/>
      <c r="R21" s="37">
        <v>2</v>
      </c>
      <c r="S21" s="37">
        <f>P21*3+Q21</f>
        <v>3</v>
      </c>
      <c r="T21" s="37">
        <f>D21+G21+J21</f>
        <v>10</v>
      </c>
      <c r="U21" s="37">
        <f>F21+I21+L21</f>
        <v>6</v>
      </c>
      <c r="V21" s="38">
        <f>T21-U21</f>
        <v>4</v>
      </c>
      <c r="W21" s="39">
        <v>3</v>
      </c>
      <c r="X21" s="27">
        <v>4</v>
      </c>
      <c r="Y21" s="28" t="s">
        <v>61</v>
      </c>
      <c r="Z21" s="64">
        <v>1</v>
      </c>
      <c r="AA21" s="143" t="str">
        <f>C25</f>
        <v>FCグラスルーツ</v>
      </c>
      <c r="AB21" s="31">
        <v>4</v>
      </c>
      <c r="AC21" s="22" t="str">
        <f>IF(AB21=AD21,"△",IF(AB21&gt;AD21,"◎","●"))</f>
        <v>◎</v>
      </c>
      <c r="AD21" s="23">
        <f>AK18</f>
        <v>0</v>
      </c>
      <c r="AE21" s="21">
        <f>AM19</f>
        <v>2</v>
      </c>
      <c r="AF21" s="22" t="str">
        <f>IF(AE21=AG21,"△",IF(AE21&gt;AG21,"◎","●"))</f>
        <v>△</v>
      </c>
      <c r="AG21" s="23">
        <f>AK19</f>
        <v>2</v>
      </c>
      <c r="AH21" s="21">
        <f>AM20</f>
        <v>5</v>
      </c>
      <c r="AI21" s="22" t="str">
        <f>IF(AH21=AJ21,"△",IF(AH21&gt;AJ21,"◎","●"))</f>
        <v>◎</v>
      </c>
      <c r="AJ21" s="23">
        <f>AK20</f>
        <v>0</v>
      </c>
      <c r="AK21" s="232"/>
      <c r="AL21" s="233"/>
      <c r="AM21" s="234"/>
      <c r="AN21" s="21">
        <v>3</v>
      </c>
      <c r="AO21" s="22" t="str">
        <f>IF(AN21=AP21,"△",IF(AN21&gt;AP21,"◎","●"))</f>
        <v>◎</v>
      </c>
      <c r="AP21" s="23">
        <v>1</v>
      </c>
      <c r="AQ21" s="24">
        <v>3</v>
      </c>
      <c r="AR21" s="24">
        <v>1</v>
      </c>
      <c r="AS21" s="24"/>
      <c r="AT21" s="24">
        <f>AQ21*3+AR21</f>
        <v>10</v>
      </c>
      <c r="AU21" s="24">
        <f>AB21+AE21+AH21+AN21</f>
        <v>14</v>
      </c>
      <c r="AV21" s="24">
        <f>AD21+AG21+AJ21+AP21</f>
        <v>3</v>
      </c>
      <c r="AW21" s="25">
        <f>AU21-AV21</f>
        <v>11</v>
      </c>
      <c r="AX21" s="26">
        <v>2</v>
      </c>
    </row>
    <row r="22" spans="1:50" s="27" customFormat="1" ht="26.25" customHeight="1" thickBot="1">
      <c r="A22" s="107"/>
      <c r="B22" s="108"/>
      <c r="C22" s="42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8"/>
      <c r="X22" s="27">
        <v>5</v>
      </c>
      <c r="Y22" s="121" t="s">
        <v>62</v>
      </c>
      <c r="Z22" s="122">
        <v>1</v>
      </c>
      <c r="AA22" s="144" t="str">
        <f>C33</f>
        <v>不動小S C</v>
      </c>
      <c r="AB22" s="123">
        <f>AP18</f>
        <v>6</v>
      </c>
      <c r="AC22" s="124" t="str">
        <f>IF(AB22=AD22,"△",IF(AB22&gt;AD22,"◎","●"))</f>
        <v>◎</v>
      </c>
      <c r="AD22" s="125">
        <f>AN18</f>
        <v>2</v>
      </c>
      <c r="AE22" s="126">
        <f>AP19</f>
        <v>0</v>
      </c>
      <c r="AF22" s="124" t="str">
        <f>IF(AE22=AG22,"△",IF(AE22&gt;AG22,"◎","●"))</f>
        <v>●</v>
      </c>
      <c r="AG22" s="125">
        <f>AN19</f>
        <v>11</v>
      </c>
      <c r="AH22" s="126">
        <f>AP20</f>
        <v>3</v>
      </c>
      <c r="AI22" s="124" t="str">
        <f>IF(AH22=AJ22,"△",IF(AH22&gt;AJ22,"◎","●"))</f>
        <v>●</v>
      </c>
      <c r="AJ22" s="125">
        <f>AN20</f>
        <v>8</v>
      </c>
      <c r="AK22" s="126">
        <f>AS21</f>
        <v>0</v>
      </c>
      <c r="AL22" s="124" t="str">
        <f>IF(AK22=AM22,"△",IF(AK22&gt;AM22,"◎","●"))</f>
        <v>●</v>
      </c>
      <c r="AM22" s="125">
        <f>AQ21</f>
        <v>3</v>
      </c>
      <c r="AN22" s="257"/>
      <c r="AO22" s="258"/>
      <c r="AP22" s="259"/>
      <c r="AQ22" s="127">
        <v>1</v>
      </c>
      <c r="AR22" s="127"/>
      <c r="AS22" s="127">
        <v>3</v>
      </c>
      <c r="AT22" s="127">
        <f>AQ22*3+AR22</f>
        <v>3</v>
      </c>
      <c r="AU22" s="127">
        <f>AB22+AE22+AH22+AK22</f>
        <v>9</v>
      </c>
      <c r="AV22" s="127">
        <f>AD22+AG22+AJ22+AM22</f>
        <v>24</v>
      </c>
      <c r="AW22" s="128">
        <f>AU22-AV22</f>
        <v>-15</v>
      </c>
      <c r="AX22" s="129">
        <v>4</v>
      </c>
    </row>
    <row r="23" spans="1:50" s="47" customFormat="1" ht="15" customHeight="1" thickBot="1">
      <c r="A23" s="107"/>
      <c r="B23" s="108"/>
      <c r="C23" s="42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8"/>
      <c r="Y23" s="53"/>
      <c r="Z23" s="54"/>
      <c r="AA23" s="42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1"/>
      <c r="AX23" s="52"/>
    </row>
    <row r="24" spans="1:50" s="47" customFormat="1" ht="26.25" customHeight="1" thickBot="1">
      <c r="A24" s="270" t="s">
        <v>49</v>
      </c>
      <c r="B24" s="271"/>
      <c r="C24" s="272"/>
      <c r="D24" s="273" t="str">
        <f>C25</f>
        <v>FCグラスルーツ</v>
      </c>
      <c r="E24" s="231"/>
      <c r="F24" s="231"/>
      <c r="G24" s="231" t="str">
        <f>C26</f>
        <v>新宿F C</v>
      </c>
      <c r="H24" s="231"/>
      <c r="I24" s="231"/>
      <c r="J24" s="231" t="str">
        <f>C27</f>
        <v>落四S C</v>
      </c>
      <c r="K24" s="231"/>
      <c r="L24" s="231"/>
      <c r="M24" s="231" t="str">
        <f>C28</f>
        <v>落一小ドリームス</v>
      </c>
      <c r="N24" s="231"/>
      <c r="O24" s="231"/>
      <c r="P24" s="83" t="s">
        <v>28</v>
      </c>
      <c r="Q24" s="83" t="s">
        <v>45</v>
      </c>
      <c r="R24" s="83" t="s">
        <v>29</v>
      </c>
      <c r="S24" s="83" t="s">
        <v>46</v>
      </c>
      <c r="T24" s="83" t="s">
        <v>30</v>
      </c>
      <c r="U24" s="83" t="s">
        <v>31</v>
      </c>
      <c r="V24" s="84" t="s">
        <v>32</v>
      </c>
      <c r="W24" s="85" t="s">
        <v>33</v>
      </c>
      <c r="Y24" s="241" t="s">
        <v>87</v>
      </c>
      <c r="Z24" s="242"/>
      <c r="AA24" s="243"/>
      <c r="AB24" s="244" t="str">
        <f>AA25</f>
        <v>ＦＣ千代田　失格</v>
      </c>
      <c r="AC24" s="245"/>
      <c r="AD24" s="245"/>
      <c r="AE24" s="245" t="str">
        <f>AA26</f>
        <v>鷹の子S C　A</v>
      </c>
      <c r="AF24" s="245"/>
      <c r="AG24" s="245"/>
      <c r="AH24" s="245" t="str">
        <f>AA27</f>
        <v>菅刈S C</v>
      </c>
      <c r="AI24" s="245"/>
      <c r="AJ24" s="245"/>
      <c r="AK24" s="245" t="str">
        <f>AA28</f>
        <v>渋谷東部ＪＦＣ</v>
      </c>
      <c r="AL24" s="245"/>
      <c r="AM24" s="245"/>
      <c r="AN24" s="245" t="str">
        <f>AA29</f>
        <v>五本木F C</v>
      </c>
      <c r="AO24" s="245"/>
      <c r="AP24" s="245"/>
      <c r="AQ24" s="76" t="s">
        <v>28</v>
      </c>
      <c r="AR24" s="76" t="s">
        <v>45</v>
      </c>
      <c r="AS24" s="76" t="s">
        <v>29</v>
      </c>
      <c r="AT24" s="76" t="s">
        <v>46</v>
      </c>
      <c r="AU24" s="76" t="s">
        <v>30</v>
      </c>
      <c r="AV24" s="76" t="s">
        <v>31</v>
      </c>
      <c r="AW24" s="77" t="s">
        <v>32</v>
      </c>
      <c r="AX24" s="78" t="s">
        <v>33</v>
      </c>
    </row>
    <row r="25" spans="1:50" s="27" customFormat="1" ht="26.25" customHeight="1">
      <c r="A25" s="101" t="s">
        <v>76</v>
      </c>
      <c r="B25" s="102">
        <f>B21+1</f>
        <v>13</v>
      </c>
      <c r="C25" s="20" t="str">
        <f>'[1]全日本予選リーグ'!$D$58</f>
        <v>FCグラスルーツ</v>
      </c>
      <c r="D25" s="251"/>
      <c r="E25" s="252"/>
      <c r="F25" s="253"/>
      <c r="G25" s="70">
        <v>4</v>
      </c>
      <c r="H25" s="71" t="str">
        <f>IF(G25=I25,"△",IF(G25&gt;I25,"◎","●"))</f>
        <v>◎</v>
      </c>
      <c r="I25" s="72">
        <v>0</v>
      </c>
      <c r="J25" s="70">
        <v>4</v>
      </c>
      <c r="K25" s="71" t="str">
        <f>IF(J25=L25,"△",IF(J25&gt;L25,"◎","●"))</f>
        <v>◎</v>
      </c>
      <c r="L25" s="72">
        <v>0</v>
      </c>
      <c r="M25" s="70">
        <v>6</v>
      </c>
      <c r="N25" s="71" t="str">
        <f>IF(M25=O25,"△",IF(M25&gt;O25,"◎","●"))</f>
        <v>◎</v>
      </c>
      <c r="O25" s="72">
        <v>1</v>
      </c>
      <c r="P25" s="73"/>
      <c r="Q25" s="73"/>
      <c r="R25" s="73"/>
      <c r="S25" s="73">
        <f>P25*3+Q25</f>
        <v>0</v>
      </c>
      <c r="T25" s="73">
        <f>G25+J25+M25</f>
        <v>14</v>
      </c>
      <c r="U25" s="73">
        <f>I25+L25+O25</f>
        <v>1</v>
      </c>
      <c r="V25" s="74">
        <f>T25-U25</f>
        <v>13</v>
      </c>
      <c r="W25" s="75">
        <v>1</v>
      </c>
      <c r="X25" s="27">
        <v>1</v>
      </c>
      <c r="Y25" s="216" t="s">
        <v>63</v>
      </c>
      <c r="Z25" s="217">
        <v>2</v>
      </c>
      <c r="AA25" s="218" t="s">
        <v>323</v>
      </c>
      <c r="AB25" s="254"/>
      <c r="AC25" s="255"/>
      <c r="AD25" s="256"/>
      <c r="AE25" s="219"/>
      <c r="AF25" s="220" t="str">
        <f>IF(AE25=AG25,"△",IF(AE25&gt;AG25,"◎","●"))</f>
        <v>△</v>
      </c>
      <c r="AG25" s="221"/>
      <c r="AH25" s="219"/>
      <c r="AI25" s="220" t="str">
        <f>IF(AH25=AJ25,"△",IF(AH25&gt;AJ25,"◎","●"))</f>
        <v>△</v>
      </c>
      <c r="AJ25" s="221"/>
      <c r="AK25" s="219"/>
      <c r="AL25" s="220" t="str">
        <f>IF(AK25=AM25,"△",IF(AK25&gt;AM25,"◎","●"))</f>
        <v>△</v>
      </c>
      <c r="AM25" s="221"/>
      <c r="AN25" s="219"/>
      <c r="AO25" s="220" t="str">
        <f>IF(AN25=AP25,"△",IF(AN25&gt;AP25,"◎","●"))</f>
        <v>△</v>
      </c>
      <c r="AP25" s="221"/>
      <c r="AQ25" s="222"/>
      <c r="AR25" s="222"/>
      <c r="AS25" s="222"/>
      <c r="AT25" s="222">
        <f>AQ25*3+AR25</f>
        <v>0</v>
      </c>
      <c r="AU25" s="222">
        <f>AE25+AH25+AK25+AN25</f>
        <v>0</v>
      </c>
      <c r="AV25" s="222">
        <f>AG25+AJ25+AM25+AP25</f>
        <v>0</v>
      </c>
      <c r="AW25" s="223">
        <f>AU25-AV25</f>
        <v>0</v>
      </c>
      <c r="AX25" s="224"/>
    </row>
    <row r="26" spans="1:50" s="27" customFormat="1" ht="26.25" customHeight="1">
      <c r="A26" s="103" t="s">
        <v>77</v>
      </c>
      <c r="B26" s="104">
        <f>B25+1</f>
        <v>14</v>
      </c>
      <c r="C26" s="30" t="str">
        <f>'[2]全日本予選・決勝リーグ'!$D$42</f>
        <v>新宿F C</v>
      </c>
      <c r="D26" s="31">
        <f>I25</f>
        <v>0</v>
      </c>
      <c r="E26" s="22" t="str">
        <f>IF(D26=F26,"△",IF(D26&gt;F26,"◎","●"))</f>
        <v>●</v>
      </c>
      <c r="F26" s="23">
        <f>G25</f>
        <v>4</v>
      </c>
      <c r="G26" s="232"/>
      <c r="H26" s="233"/>
      <c r="I26" s="234"/>
      <c r="J26" s="21">
        <v>3</v>
      </c>
      <c r="K26" s="22" t="str">
        <f>IF(J26=L26,"△",IF(J26&gt;L26,"◎","●"))</f>
        <v>◎</v>
      </c>
      <c r="L26" s="23">
        <v>1</v>
      </c>
      <c r="M26" s="21">
        <v>5</v>
      </c>
      <c r="N26" s="22" t="str">
        <f>IF(M26=O26,"△",IF(M26&gt;O26,"◎","●"))</f>
        <v>◎</v>
      </c>
      <c r="O26" s="23">
        <v>1</v>
      </c>
      <c r="P26" s="24">
        <v>2</v>
      </c>
      <c r="Q26" s="24"/>
      <c r="R26" s="24"/>
      <c r="S26" s="24">
        <f>P26*3+Q26</f>
        <v>6</v>
      </c>
      <c r="T26" s="24">
        <f>D26+J26+M26</f>
        <v>8</v>
      </c>
      <c r="U26" s="24">
        <f>F26+L26+O26</f>
        <v>6</v>
      </c>
      <c r="V26" s="25">
        <f>T26-U26</f>
        <v>2</v>
      </c>
      <c r="W26" s="26">
        <v>2</v>
      </c>
      <c r="X26" s="27">
        <v>2</v>
      </c>
      <c r="Y26" s="28" t="s">
        <v>64</v>
      </c>
      <c r="Z26" s="29">
        <v>1</v>
      </c>
      <c r="AA26" s="142" t="str">
        <f>C46</f>
        <v>鷹の子S C　A</v>
      </c>
      <c r="AB26" s="31">
        <f>AG25</f>
        <v>0</v>
      </c>
      <c r="AC26" s="22" t="str">
        <f>IF(AB26=AD26,"△",IF(AB26&gt;AD26,"◎","●"))</f>
        <v>△</v>
      </c>
      <c r="AD26" s="23">
        <f>AE25</f>
        <v>0</v>
      </c>
      <c r="AE26" s="232"/>
      <c r="AF26" s="233"/>
      <c r="AG26" s="234"/>
      <c r="AH26" s="21">
        <v>0</v>
      </c>
      <c r="AI26" s="22" t="str">
        <f>IF(AH26=AJ26,"△",IF(AH26&gt;AJ26,"◎","●"))</f>
        <v>●</v>
      </c>
      <c r="AJ26" s="23">
        <v>4</v>
      </c>
      <c r="AK26" s="21">
        <v>1</v>
      </c>
      <c r="AL26" s="22" t="str">
        <f>IF(AK26=AM26,"△",IF(AK26&gt;AM26,"◎","●"))</f>
        <v>△</v>
      </c>
      <c r="AM26" s="23">
        <v>1</v>
      </c>
      <c r="AN26" s="21">
        <v>1</v>
      </c>
      <c r="AO26" s="22" t="str">
        <f>IF(AN26=AP26,"△",IF(AN26&gt;AP26,"◎","●"))</f>
        <v>●</v>
      </c>
      <c r="AP26" s="23">
        <v>2</v>
      </c>
      <c r="AQ26" s="24"/>
      <c r="AR26" s="24">
        <v>1</v>
      </c>
      <c r="AS26" s="24">
        <v>2</v>
      </c>
      <c r="AT26" s="24">
        <f>AQ26*3+AR26</f>
        <v>1</v>
      </c>
      <c r="AU26" s="24">
        <f>AB26+AH26+AK26+AN26</f>
        <v>2</v>
      </c>
      <c r="AV26" s="24">
        <f>AD26+AJ26+AM26+AP26</f>
        <v>7</v>
      </c>
      <c r="AW26" s="25">
        <f>AU26-AV26</f>
        <v>-5</v>
      </c>
      <c r="AX26" s="26">
        <v>4</v>
      </c>
    </row>
    <row r="27" spans="1:50" s="27" customFormat="1" ht="26.25" customHeight="1">
      <c r="A27" s="103" t="s">
        <v>77</v>
      </c>
      <c r="B27" s="104">
        <f>B26+1</f>
        <v>15</v>
      </c>
      <c r="C27" s="30" t="str">
        <f>'[2]全日本予選・決勝リーグ'!$D$11</f>
        <v>落四S C</v>
      </c>
      <c r="D27" s="31">
        <f>L25</f>
        <v>0</v>
      </c>
      <c r="E27" s="22" t="str">
        <f>IF(D27=F27,"△",IF(D27&gt;F27,"◎","●"))</f>
        <v>●</v>
      </c>
      <c r="F27" s="23">
        <f>J25</f>
        <v>4</v>
      </c>
      <c r="G27" s="21">
        <f>L26</f>
        <v>1</v>
      </c>
      <c r="H27" s="22" t="str">
        <f>IF(G27=I27,"△",IF(G27&gt;I27,"◎","●"))</f>
        <v>●</v>
      </c>
      <c r="I27" s="23">
        <f>J26</f>
        <v>3</v>
      </c>
      <c r="J27" s="232"/>
      <c r="K27" s="233"/>
      <c r="L27" s="234"/>
      <c r="M27" s="21">
        <v>1</v>
      </c>
      <c r="N27" s="22" t="str">
        <f>IF(M27=O27,"△",IF(M27&gt;O27,"◎","●"))</f>
        <v>●</v>
      </c>
      <c r="O27" s="23">
        <v>2</v>
      </c>
      <c r="P27" s="24"/>
      <c r="Q27" s="24"/>
      <c r="R27" s="24">
        <v>2</v>
      </c>
      <c r="S27" s="24">
        <f>P27*3+Q27</f>
        <v>0</v>
      </c>
      <c r="T27" s="24">
        <f>D27+G27+M27</f>
        <v>2</v>
      </c>
      <c r="U27" s="24">
        <f>F27+I27+O27</f>
        <v>9</v>
      </c>
      <c r="V27" s="25">
        <f>T27-U27</f>
        <v>-7</v>
      </c>
      <c r="W27" s="26">
        <v>4</v>
      </c>
      <c r="X27" s="27">
        <v>3</v>
      </c>
      <c r="Y27" s="28" t="s">
        <v>65</v>
      </c>
      <c r="Z27" s="64">
        <v>1</v>
      </c>
      <c r="AA27" s="142" t="str">
        <f>C52</f>
        <v>菅刈S C</v>
      </c>
      <c r="AB27" s="31">
        <f>AJ25</f>
        <v>0</v>
      </c>
      <c r="AC27" s="22" t="str">
        <f>IF(AB27=AD27,"△",IF(AB27&gt;AD27,"◎","●"))</f>
        <v>△</v>
      </c>
      <c r="AD27" s="23">
        <f>AH25</f>
        <v>0</v>
      </c>
      <c r="AE27" s="21">
        <f>AJ26</f>
        <v>4</v>
      </c>
      <c r="AF27" s="22" t="str">
        <f>IF(AE27=AG27,"△",IF(AE27&gt;AG27,"◎","●"))</f>
        <v>◎</v>
      </c>
      <c r="AG27" s="23">
        <f>AH26</f>
        <v>0</v>
      </c>
      <c r="AH27" s="232"/>
      <c r="AI27" s="233"/>
      <c r="AJ27" s="234"/>
      <c r="AK27" s="21">
        <v>1</v>
      </c>
      <c r="AL27" s="22" t="str">
        <f>IF(AK27=AM27,"△",IF(AK27&gt;AM27,"◎","●"))</f>
        <v>◎</v>
      </c>
      <c r="AM27" s="23">
        <v>0</v>
      </c>
      <c r="AN27" s="21">
        <v>1</v>
      </c>
      <c r="AO27" s="22" t="str">
        <f>IF(AN27=AP27,"△",IF(AN27&gt;AP27,"◎","●"))</f>
        <v>●</v>
      </c>
      <c r="AP27" s="23">
        <v>3</v>
      </c>
      <c r="AQ27" s="24">
        <v>2</v>
      </c>
      <c r="AR27" s="24"/>
      <c r="AS27" s="24">
        <v>1</v>
      </c>
      <c r="AT27" s="24">
        <f>AQ27*3+AR27</f>
        <v>6</v>
      </c>
      <c r="AU27" s="24">
        <f>AB27+AE27+AK27+AN27</f>
        <v>6</v>
      </c>
      <c r="AV27" s="24">
        <f>AD27+AG27+AM27+AP27</f>
        <v>3</v>
      </c>
      <c r="AW27" s="25">
        <f>AU27-AV27</f>
        <v>3</v>
      </c>
      <c r="AX27" s="26">
        <v>2</v>
      </c>
    </row>
    <row r="28" spans="1:50" s="27" customFormat="1" ht="26.25" customHeight="1" thickBot="1">
      <c r="A28" s="105" t="s">
        <v>77</v>
      </c>
      <c r="B28" s="106">
        <f>B27+1</f>
        <v>16</v>
      </c>
      <c r="C28" s="32" t="str">
        <f>'[2]全日本予選・決勝リーグ'!$D$22</f>
        <v>落一小ドリームス</v>
      </c>
      <c r="D28" s="33">
        <f>O25</f>
        <v>1</v>
      </c>
      <c r="E28" s="34" t="str">
        <f>IF(D28=F28,"△",IF(D28&gt;F28,"◎","●"))</f>
        <v>●</v>
      </c>
      <c r="F28" s="35">
        <f>M25</f>
        <v>6</v>
      </c>
      <c r="G28" s="36">
        <f>O26</f>
        <v>1</v>
      </c>
      <c r="H28" s="34" t="str">
        <f>IF(G28=I28,"△",IF(G28&gt;I28,"◎","●"))</f>
        <v>●</v>
      </c>
      <c r="I28" s="35">
        <f>M26</f>
        <v>5</v>
      </c>
      <c r="J28" s="36">
        <f>O27</f>
        <v>2</v>
      </c>
      <c r="K28" s="34" t="str">
        <f>IF(J28=L28,"△",IF(J28&gt;L28,"◎","●"))</f>
        <v>◎</v>
      </c>
      <c r="L28" s="35">
        <f>M27</f>
        <v>1</v>
      </c>
      <c r="M28" s="228"/>
      <c r="N28" s="229"/>
      <c r="O28" s="230"/>
      <c r="P28" s="37">
        <v>1</v>
      </c>
      <c r="Q28" s="37"/>
      <c r="R28" s="37">
        <v>1</v>
      </c>
      <c r="S28" s="37">
        <f>P28*3+Q28</f>
        <v>3</v>
      </c>
      <c r="T28" s="37">
        <f>D28+G28+J28</f>
        <v>4</v>
      </c>
      <c r="U28" s="37">
        <f>F28+I28+L28</f>
        <v>12</v>
      </c>
      <c r="V28" s="38">
        <f>T28-U28</f>
        <v>-8</v>
      </c>
      <c r="W28" s="39">
        <v>3</v>
      </c>
      <c r="X28" s="27">
        <v>4</v>
      </c>
      <c r="Y28" s="28" t="s">
        <v>84</v>
      </c>
      <c r="Z28" s="64">
        <v>1</v>
      </c>
      <c r="AA28" s="143" t="str">
        <f>C60</f>
        <v>渋谷東部ＪＦＣ</v>
      </c>
      <c r="AB28" s="31">
        <f>AP25</f>
        <v>0</v>
      </c>
      <c r="AC28" s="22" t="str">
        <f>IF(AB28=AD28,"△",IF(AB28&gt;AD28,"◎","●"))</f>
        <v>△</v>
      </c>
      <c r="AD28" s="23">
        <f>AN25</f>
        <v>0</v>
      </c>
      <c r="AE28" s="21">
        <f>AM26</f>
        <v>1</v>
      </c>
      <c r="AF28" s="22" t="str">
        <f>IF(AE28=AG28,"△",IF(AE28&gt;AG28,"◎","●"))</f>
        <v>△</v>
      </c>
      <c r="AG28" s="23">
        <f>AK26</f>
        <v>1</v>
      </c>
      <c r="AH28" s="21">
        <v>0</v>
      </c>
      <c r="AI28" s="22" t="str">
        <f>IF(AH28=AJ28,"△",IF(AH28&gt;AJ28,"◎","●"))</f>
        <v>●</v>
      </c>
      <c r="AJ28" s="23">
        <v>1</v>
      </c>
      <c r="AK28" s="232"/>
      <c r="AL28" s="233"/>
      <c r="AM28" s="234"/>
      <c r="AN28" s="21">
        <v>1</v>
      </c>
      <c r="AO28" s="22" t="str">
        <f>IF(AN28=AP28,"△",IF(AN28&gt;AP28,"◎","●"))</f>
        <v>●</v>
      </c>
      <c r="AP28" s="23">
        <v>2</v>
      </c>
      <c r="AQ28" s="24"/>
      <c r="AR28" s="24">
        <v>1</v>
      </c>
      <c r="AS28" s="24">
        <v>2</v>
      </c>
      <c r="AT28" s="24">
        <f>AQ28*3+AR28</f>
        <v>1</v>
      </c>
      <c r="AU28" s="24">
        <f>AB28+AE28+AH28+AN28</f>
        <v>2</v>
      </c>
      <c r="AV28" s="24">
        <f>AD28+AG28+AJ28+AP28</f>
        <v>4</v>
      </c>
      <c r="AW28" s="25">
        <f>AU28-AV28</f>
        <v>-2</v>
      </c>
      <c r="AX28" s="26">
        <v>3</v>
      </c>
    </row>
    <row r="29" spans="1:50" s="27" customFormat="1" ht="26.25" customHeight="1" thickBot="1">
      <c r="A29" s="107"/>
      <c r="B29" s="108"/>
      <c r="C29" s="4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7"/>
      <c r="W29" s="88"/>
      <c r="X29" s="27">
        <v>5</v>
      </c>
      <c r="Y29" s="121" t="s">
        <v>85</v>
      </c>
      <c r="Z29" s="122">
        <v>2</v>
      </c>
      <c r="AA29" s="144" t="str">
        <f>C65</f>
        <v>五本木F C</v>
      </c>
      <c r="AB29" s="123"/>
      <c r="AC29" s="124" t="str">
        <f>IF(AB29=AD29,"△",IF(AB29&gt;AD29,"◎","●"))</f>
        <v>△</v>
      </c>
      <c r="AD29" s="125"/>
      <c r="AE29" s="126">
        <v>2</v>
      </c>
      <c r="AF29" s="124" t="str">
        <f>IF(AE29=AG29,"△",IF(AE29&gt;AG29,"◎","●"))</f>
        <v>◎</v>
      </c>
      <c r="AG29" s="125">
        <f>AN27</f>
        <v>1</v>
      </c>
      <c r="AH29" s="126">
        <v>3</v>
      </c>
      <c r="AI29" s="124" t="str">
        <f>IF(AH29=AJ29,"△",IF(AH29&gt;AJ29,"◎","●"))</f>
        <v>◎</v>
      </c>
      <c r="AJ29" s="125">
        <f>AN28</f>
        <v>1</v>
      </c>
      <c r="AK29" s="126">
        <v>2</v>
      </c>
      <c r="AL29" s="124" t="str">
        <f>IF(AK29=AM29,"△",IF(AK29&gt;AM29,"◎","●"))</f>
        <v>◎</v>
      </c>
      <c r="AM29" s="125">
        <v>1</v>
      </c>
      <c r="AN29" s="257"/>
      <c r="AO29" s="258"/>
      <c r="AP29" s="259"/>
      <c r="AQ29" s="127">
        <v>3</v>
      </c>
      <c r="AR29" s="127"/>
      <c r="AS29" s="127"/>
      <c r="AT29" s="127">
        <f>AQ29*3+AR29</f>
        <v>9</v>
      </c>
      <c r="AU29" s="127">
        <f>AB29+AE29+AH29+AK29</f>
        <v>7</v>
      </c>
      <c r="AV29" s="127">
        <f>AD29+AG29+AJ29+AM29</f>
        <v>3</v>
      </c>
      <c r="AW29" s="128">
        <f>AU29-AV29</f>
        <v>4</v>
      </c>
      <c r="AX29" s="129">
        <v>1</v>
      </c>
    </row>
    <row r="30" spans="1:50" s="47" customFormat="1" ht="15" customHeight="1" thickBot="1">
      <c r="A30" s="107"/>
      <c r="B30" s="108"/>
      <c r="C30" s="4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88"/>
      <c r="Y30" s="55"/>
      <c r="Z30" s="56"/>
      <c r="AA30" s="42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1"/>
      <c r="AX30" s="52"/>
    </row>
    <row r="31" spans="1:47" s="47" customFormat="1" ht="26.25" customHeight="1" thickBot="1">
      <c r="A31" s="270" t="s">
        <v>50</v>
      </c>
      <c r="B31" s="271"/>
      <c r="C31" s="272"/>
      <c r="D31" s="273" t="str">
        <f>C32</f>
        <v>東根ＪＦＣ</v>
      </c>
      <c r="E31" s="231"/>
      <c r="F31" s="231"/>
      <c r="G31" s="231" t="str">
        <f>C33</f>
        <v>不動小S C</v>
      </c>
      <c r="H31" s="231"/>
      <c r="I31" s="231"/>
      <c r="J31" s="231" t="str">
        <f>C34</f>
        <v>渋谷セントラルSC</v>
      </c>
      <c r="K31" s="231"/>
      <c r="L31" s="231"/>
      <c r="M31" s="231" t="str">
        <f>C35</f>
        <v>上目黒F Cタイガー</v>
      </c>
      <c r="N31" s="231"/>
      <c r="O31" s="231"/>
      <c r="P31" s="83" t="s">
        <v>28</v>
      </c>
      <c r="Q31" s="83" t="s">
        <v>45</v>
      </c>
      <c r="R31" s="83" t="s">
        <v>29</v>
      </c>
      <c r="S31" s="83" t="s">
        <v>46</v>
      </c>
      <c r="T31" s="83" t="s">
        <v>30</v>
      </c>
      <c r="U31" s="83" t="s">
        <v>31</v>
      </c>
      <c r="V31" s="84" t="s">
        <v>32</v>
      </c>
      <c r="W31" s="85" t="s">
        <v>33</v>
      </c>
      <c r="Y31" s="247" t="s">
        <v>34</v>
      </c>
      <c r="Z31" s="248"/>
      <c r="AA31" s="249"/>
      <c r="AB31" s="250" t="str">
        <f>AA32</f>
        <v>ソレイユFC</v>
      </c>
      <c r="AC31" s="246"/>
      <c r="AD31" s="246"/>
      <c r="AE31" s="246" t="str">
        <f>AA33</f>
        <v>大岡山F C</v>
      </c>
      <c r="AF31" s="246"/>
      <c r="AG31" s="246"/>
      <c r="AH31" s="246" t="str">
        <f>AA34</f>
        <v>FCトリプレッタA</v>
      </c>
      <c r="AI31" s="246"/>
      <c r="AJ31" s="246"/>
      <c r="AK31" s="246" t="str">
        <f>AA35</f>
        <v>五本木F C</v>
      </c>
      <c r="AL31" s="246"/>
      <c r="AM31" s="246"/>
      <c r="AN31" s="76" t="s">
        <v>28</v>
      </c>
      <c r="AO31" s="76" t="s">
        <v>45</v>
      </c>
      <c r="AP31" s="76" t="s">
        <v>29</v>
      </c>
      <c r="AQ31" s="76" t="s">
        <v>46</v>
      </c>
      <c r="AR31" s="76" t="s">
        <v>30</v>
      </c>
      <c r="AS31" s="76" t="s">
        <v>31</v>
      </c>
      <c r="AT31" s="77" t="s">
        <v>32</v>
      </c>
      <c r="AU31" s="78" t="s">
        <v>33</v>
      </c>
    </row>
    <row r="32" spans="1:47" s="27" customFormat="1" ht="26.25" customHeight="1">
      <c r="A32" s="101" t="s">
        <v>78</v>
      </c>
      <c r="B32" s="102">
        <f>B28+1</f>
        <v>17</v>
      </c>
      <c r="C32" s="20" t="s">
        <v>92</v>
      </c>
      <c r="D32" s="251"/>
      <c r="E32" s="252"/>
      <c r="F32" s="253"/>
      <c r="G32" s="70">
        <v>1</v>
      </c>
      <c r="H32" s="71" t="str">
        <f>IF(G32=I32,"△",IF(G32&gt;I32,"◎","●"))</f>
        <v>△</v>
      </c>
      <c r="I32" s="72">
        <v>1</v>
      </c>
      <c r="J32" s="70">
        <v>1</v>
      </c>
      <c r="K32" s="71" t="str">
        <f>IF(J32=L32,"△",IF(J32&gt;L32,"◎","●"))</f>
        <v>△</v>
      </c>
      <c r="L32" s="72">
        <v>1</v>
      </c>
      <c r="M32" s="70">
        <v>4</v>
      </c>
      <c r="N32" s="71" t="str">
        <f>IF(M32=O32,"△",IF(M32&gt;O32,"◎","●"))</f>
        <v>◎</v>
      </c>
      <c r="O32" s="72">
        <v>0</v>
      </c>
      <c r="P32" s="73">
        <v>1</v>
      </c>
      <c r="Q32" s="73">
        <v>2</v>
      </c>
      <c r="R32" s="73"/>
      <c r="S32" s="73">
        <v>5</v>
      </c>
      <c r="T32" s="73">
        <f>G32+J32+M32</f>
        <v>6</v>
      </c>
      <c r="U32" s="73">
        <f>I32+L32+O32</f>
        <v>2</v>
      </c>
      <c r="V32" s="74">
        <f>T32-U32</f>
        <v>4</v>
      </c>
      <c r="W32" s="75">
        <v>2</v>
      </c>
      <c r="Y32" s="235" t="s">
        <v>66</v>
      </c>
      <c r="Z32" s="236"/>
      <c r="AA32" s="145" t="str">
        <f>AA6</f>
        <v>ソレイユFC</v>
      </c>
      <c r="AB32" s="251"/>
      <c r="AC32" s="252"/>
      <c r="AD32" s="253"/>
      <c r="AE32" s="70">
        <v>2</v>
      </c>
      <c r="AF32" s="71" t="str">
        <f>IF(AE32=AG32,"△",IF(AE32&gt;AG32,"◎","●"))</f>
        <v>◎</v>
      </c>
      <c r="AG32" s="72">
        <v>0</v>
      </c>
      <c r="AH32" s="70">
        <v>2</v>
      </c>
      <c r="AI32" s="71" t="str">
        <f>IF(AH32=AJ32,"△",IF(AH32&gt;AJ32,"◎","●"))</f>
        <v>△</v>
      </c>
      <c r="AJ32" s="72">
        <v>2</v>
      </c>
      <c r="AK32" s="70">
        <v>0</v>
      </c>
      <c r="AL32" s="71" t="str">
        <f>IF(AK32=AM32,"△",IF(AK32&gt;AM32,"◎","●"))</f>
        <v>●</v>
      </c>
      <c r="AM32" s="72">
        <v>1</v>
      </c>
      <c r="AN32" s="73">
        <v>1</v>
      </c>
      <c r="AO32" s="73">
        <v>1</v>
      </c>
      <c r="AP32" s="73">
        <v>1</v>
      </c>
      <c r="AQ32" s="73">
        <v>4</v>
      </c>
      <c r="AR32" s="73">
        <v>4</v>
      </c>
      <c r="AS32" s="73">
        <v>3</v>
      </c>
      <c r="AT32" s="74">
        <v>1</v>
      </c>
      <c r="AU32" s="75">
        <v>2</v>
      </c>
    </row>
    <row r="33" spans="1:47" s="27" customFormat="1" ht="26.25" customHeight="1">
      <c r="A33" s="103" t="s">
        <v>78</v>
      </c>
      <c r="B33" s="104">
        <f>B32+1</f>
        <v>18</v>
      </c>
      <c r="C33" s="30" t="str">
        <f>'[2]全日本予選・決勝リーグ'!$D$12</f>
        <v>不動小S C</v>
      </c>
      <c r="D33" s="31">
        <f>I32</f>
        <v>1</v>
      </c>
      <c r="E33" s="22" t="str">
        <f>IF(D33=F33,"△",IF(D33&gt;F33,"◎","●"))</f>
        <v>△</v>
      </c>
      <c r="F33" s="23">
        <f>G32</f>
        <v>1</v>
      </c>
      <c r="G33" s="232"/>
      <c r="H33" s="233"/>
      <c r="I33" s="234"/>
      <c r="J33" s="21">
        <v>4</v>
      </c>
      <c r="K33" s="22" t="str">
        <f>IF(J33=L33,"△",IF(J33&gt;L33,"◎","●"))</f>
        <v>◎</v>
      </c>
      <c r="L33" s="23">
        <v>3</v>
      </c>
      <c r="M33" s="21">
        <v>1</v>
      </c>
      <c r="N33" s="22" t="str">
        <f>IF(M33=O33,"△",IF(M33&gt;O33,"◎","●"))</f>
        <v>◎</v>
      </c>
      <c r="O33" s="23">
        <v>0</v>
      </c>
      <c r="P33" s="24">
        <v>2</v>
      </c>
      <c r="Q33" s="24">
        <v>1</v>
      </c>
      <c r="R33" s="24"/>
      <c r="S33" s="24">
        <v>7</v>
      </c>
      <c r="T33" s="24">
        <f>D33+J33+M33</f>
        <v>6</v>
      </c>
      <c r="U33" s="24">
        <f>F33+L33+O33</f>
        <v>4</v>
      </c>
      <c r="V33" s="25">
        <f>T33-U33</f>
        <v>2</v>
      </c>
      <c r="W33" s="26">
        <v>1</v>
      </c>
      <c r="Y33" s="235" t="s">
        <v>67</v>
      </c>
      <c r="Z33" s="236"/>
      <c r="AA33" s="142" t="str">
        <f>AA14</f>
        <v>大岡山F C</v>
      </c>
      <c r="AB33" s="31">
        <f>AG32</f>
        <v>0</v>
      </c>
      <c r="AC33" s="22" t="str">
        <f>IF(AB33=AD33,"△",IF(AB33&gt;AD33,"◎","●"))</f>
        <v>●</v>
      </c>
      <c r="AD33" s="23">
        <f>AE32</f>
        <v>2</v>
      </c>
      <c r="AE33" s="232"/>
      <c r="AF33" s="233"/>
      <c r="AG33" s="234"/>
      <c r="AH33" s="21">
        <v>2</v>
      </c>
      <c r="AI33" s="22" t="str">
        <f>IF(AH33=AJ33,"△",IF(AH33&gt;AJ33,"◎","●"))</f>
        <v>◎</v>
      </c>
      <c r="AJ33" s="23">
        <v>1</v>
      </c>
      <c r="AK33" s="21">
        <v>2</v>
      </c>
      <c r="AL33" s="22" t="str">
        <f>IF(AK33=AM33,"△",IF(AK33&gt;AM33,"◎","●"))</f>
        <v>◎</v>
      </c>
      <c r="AM33" s="23">
        <v>1</v>
      </c>
      <c r="AN33" s="24">
        <v>2</v>
      </c>
      <c r="AO33" s="24"/>
      <c r="AP33" s="24">
        <v>1</v>
      </c>
      <c r="AQ33" s="24">
        <v>6</v>
      </c>
      <c r="AR33" s="24">
        <v>4</v>
      </c>
      <c r="AS33" s="24">
        <v>4</v>
      </c>
      <c r="AT33" s="25">
        <v>0</v>
      </c>
      <c r="AU33" s="26">
        <v>1</v>
      </c>
    </row>
    <row r="34" spans="1:47" s="27" customFormat="1" ht="26.25" customHeight="1">
      <c r="A34" s="103" t="s">
        <v>78</v>
      </c>
      <c r="B34" s="104">
        <f>B33+1</f>
        <v>19</v>
      </c>
      <c r="C34" s="30" t="str">
        <f>'[2]全日本予選・決勝リーグ'!$D$24</f>
        <v>渋谷セントラルSC</v>
      </c>
      <c r="D34" s="31">
        <f>L32</f>
        <v>1</v>
      </c>
      <c r="E34" s="22" t="str">
        <f>IF(D34=F34,"△",IF(D34&gt;F34,"◎","●"))</f>
        <v>△</v>
      </c>
      <c r="F34" s="23">
        <f>J32</f>
        <v>1</v>
      </c>
      <c r="G34" s="21">
        <f>L33</f>
        <v>3</v>
      </c>
      <c r="H34" s="22" t="str">
        <f>IF(G34=I34,"△",IF(G34&gt;I34,"◎","●"))</f>
        <v>●</v>
      </c>
      <c r="I34" s="23">
        <f>J33</f>
        <v>4</v>
      </c>
      <c r="J34" s="232"/>
      <c r="K34" s="233"/>
      <c r="L34" s="234"/>
      <c r="M34" s="21">
        <v>3</v>
      </c>
      <c r="N34" s="22" t="str">
        <f>IF(M34=O34,"△",IF(M34&gt;O34,"◎","●"))</f>
        <v>◎</v>
      </c>
      <c r="O34" s="23">
        <v>0</v>
      </c>
      <c r="P34" s="24">
        <v>1</v>
      </c>
      <c r="Q34" s="24">
        <v>1</v>
      </c>
      <c r="R34" s="24">
        <v>1</v>
      </c>
      <c r="S34" s="24">
        <v>4</v>
      </c>
      <c r="T34" s="24">
        <f>D34+G34+M34</f>
        <v>7</v>
      </c>
      <c r="U34" s="24">
        <f>F34+I34+O34</f>
        <v>5</v>
      </c>
      <c r="V34" s="25">
        <f>T34-U34</f>
        <v>2</v>
      </c>
      <c r="W34" s="26">
        <v>3</v>
      </c>
      <c r="Y34" s="239" t="s">
        <v>88</v>
      </c>
      <c r="Z34" s="240"/>
      <c r="AA34" s="142" t="s">
        <v>226</v>
      </c>
      <c r="AB34" s="31">
        <f>AJ32</f>
        <v>2</v>
      </c>
      <c r="AC34" s="22" t="str">
        <f>IF(AB34=AD34,"△",IF(AB34&gt;AD34,"◎","●"))</f>
        <v>△</v>
      </c>
      <c r="AD34" s="23">
        <f>AH32</f>
        <v>2</v>
      </c>
      <c r="AE34" s="21">
        <f>AJ33</f>
        <v>1</v>
      </c>
      <c r="AF34" s="22" t="str">
        <f>IF(AE34=AG34,"△",IF(AE34&gt;AG34,"◎","●"))</f>
        <v>●</v>
      </c>
      <c r="AG34" s="23">
        <f>AH33</f>
        <v>2</v>
      </c>
      <c r="AH34" s="232"/>
      <c r="AI34" s="233"/>
      <c r="AJ34" s="234"/>
      <c r="AK34" s="21">
        <v>1</v>
      </c>
      <c r="AL34" s="22" t="str">
        <f>IF(AK34=AM34,"△",IF(AK34&gt;AM34,"◎","●"))</f>
        <v>△</v>
      </c>
      <c r="AM34" s="23">
        <v>1</v>
      </c>
      <c r="AN34" s="24"/>
      <c r="AO34" s="24">
        <v>2</v>
      </c>
      <c r="AP34" s="24">
        <v>1</v>
      </c>
      <c r="AQ34" s="24">
        <v>2</v>
      </c>
      <c r="AR34" s="24">
        <v>4</v>
      </c>
      <c r="AS34" s="24">
        <v>5</v>
      </c>
      <c r="AT34" s="25">
        <v>-1</v>
      </c>
      <c r="AU34" s="26">
        <v>4</v>
      </c>
    </row>
    <row r="35" spans="1:47" s="27" customFormat="1" ht="26.25" customHeight="1" thickBot="1">
      <c r="A35" s="105" t="s">
        <v>78</v>
      </c>
      <c r="B35" s="106">
        <f>B34+1</f>
        <v>20</v>
      </c>
      <c r="C35" s="32" t="s">
        <v>103</v>
      </c>
      <c r="D35" s="33">
        <f>O32</f>
        <v>0</v>
      </c>
      <c r="E35" s="34" t="str">
        <f>IF(D35=F35,"△",IF(D35&gt;F35,"◎","●"))</f>
        <v>●</v>
      </c>
      <c r="F35" s="35">
        <f>M32</f>
        <v>4</v>
      </c>
      <c r="G35" s="36">
        <f>O33</f>
        <v>0</v>
      </c>
      <c r="H35" s="34" t="str">
        <f>IF(G35=I35,"△",IF(G35&gt;I35,"◎","●"))</f>
        <v>●</v>
      </c>
      <c r="I35" s="35">
        <f>M33</f>
        <v>1</v>
      </c>
      <c r="J35" s="36">
        <f>O34</f>
        <v>0</v>
      </c>
      <c r="K35" s="34" t="str">
        <f>IF(J35=L35,"△",IF(J35&gt;L35,"◎","●"))</f>
        <v>●</v>
      </c>
      <c r="L35" s="35">
        <f>M34</f>
        <v>3</v>
      </c>
      <c r="M35" s="228"/>
      <c r="N35" s="229"/>
      <c r="O35" s="230"/>
      <c r="P35" s="37"/>
      <c r="Q35" s="37"/>
      <c r="R35" s="37">
        <v>3</v>
      </c>
      <c r="S35" s="37">
        <f>P35*3+Q35</f>
        <v>0</v>
      </c>
      <c r="T35" s="37">
        <f>D35+G35+J35</f>
        <v>0</v>
      </c>
      <c r="U35" s="37">
        <f>F35+I35+L35</f>
        <v>8</v>
      </c>
      <c r="V35" s="38">
        <f>T35-U35</f>
        <v>-8</v>
      </c>
      <c r="W35" s="39">
        <v>4</v>
      </c>
      <c r="Y35" s="237" t="s">
        <v>89</v>
      </c>
      <c r="Z35" s="238"/>
      <c r="AA35" s="144" t="str">
        <f>AA29</f>
        <v>五本木F C</v>
      </c>
      <c r="AB35" s="33">
        <v>1</v>
      </c>
      <c r="AC35" s="34" t="str">
        <f>IF(AB35=AD35,"△",IF(AB35&gt;AD35,"◎","●"))</f>
        <v>◎</v>
      </c>
      <c r="AD35" s="35">
        <v>0</v>
      </c>
      <c r="AE35" s="36">
        <v>1</v>
      </c>
      <c r="AF35" s="34" t="str">
        <f>IF(AE35=AG35,"△",IF(AE35&gt;AG35,"◎","●"))</f>
        <v>●</v>
      </c>
      <c r="AG35" s="35">
        <v>2</v>
      </c>
      <c r="AH35" s="36">
        <v>1</v>
      </c>
      <c r="AI35" s="34" t="str">
        <f>IF(AH35=AJ35,"△",IF(AH35&gt;AJ35,"◎","●"))</f>
        <v>△</v>
      </c>
      <c r="AJ35" s="35">
        <v>1</v>
      </c>
      <c r="AK35" s="228"/>
      <c r="AL35" s="277"/>
      <c r="AM35" s="278"/>
      <c r="AN35" s="37">
        <v>1</v>
      </c>
      <c r="AO35" s="37">
        <v>1</v>
      </c>
      <c r="AP35" s="37">
        <v>1</v>
      </c>
      <c r="AQ35" s="37">
        <v>4</v>
      </c>
      <c r="AR35" s="37">
        <v>3</v>
      </c>
      <c r="AS35" s="37">
        <v>3</v>
      </c>
      <c r="AT35" s="38">
        <v>0</v>
      </c>
      <c r="AU35" s="39">
        <v>3</v>
      </c>
    </row>
    <row r="36" spans="1:50" s="47" customFormat="1" ht="15" customHeight="1" thickBot="1">
      <c r="A36" s="107"/>
      <c r="B36" s="108"/>
      <c r="C36" s="42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W36" s="88"/>
      <c r="Y36" s="57"/>
      <c r="Z36" s="58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50"/>
      <c r="AR36" s="50"/>
      <c r="AS36" s="50"/>
      <c r="AT36" s="50"/>
      <c r="AU36" s="50"/>
      <c r="AV36" s="50"/>
      <c r="AW36" s="51"/>
      <c r="AX36" s="52"/>
    </row>
    <row r="37" spans="1:42" s="47" customFormat="1" ht="26.25" customHeight="1" thickBot="1">
      <c r="A37" s="270" t="s">
        <v>51</v>
      </c>
      <c r="B37" s="271"/>
      <c r="C37" s="272"/>
      <c r="D37" s="273" t="str">
        <f>C38</f>
        <v>F C目黒原町</v>
      </c>
      <c r="E37" s="231"/>
      <c r="F37" s="231"/>
      <c r="G37" s="231" t="str">
        <f>C39</f>
        <v>上目黒F Cドラゴン</v>
      </c>
      <c r="H37" s="231"/>
      <c r="I37" s="231"/>
      <c r="J37" s="231" t="str">
        <f>C40</f>
        <v>金富S C</v>
      </c>
      <c r="K37" s="231"/>
      <c r="L37" s="231"/>
      <c r="M37" s="231" t="str">
        <f>C41</f>
        <v>FC千代田</v>
      </c>
      <c r="N37" s="231"/>
      <c r="O37" s="231"/>
      <c r="P37" s="83" t="s">
        <v>28</v>
      </c>
      <c r="Q37" s="83" t="s">
        <v>45</v>
      </c>
      <c r="R37" s="83" t="s">
        <v>29</v>
      </c>
      <c r="S37" s="83" t="s">
        <v>46</v>
      </c>
      <c r="T37" s="83" t="s">
        <v>30</v>
      </c>
      <c r="U37" s="83" t="s">
        <v>31</v>
      </c>
      <c r="V37" s="84" t="s">
        <v>32</v>
      </c>
      <c r="W37" s="85" t="s">
        <v>33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23" s="27" customFormat="1" ht="26.25" customHeight="1">
      <c r="A38" s="101" t="s">
        <v>79</v>
      </c>
      <c r="B38" s="102">
        <f>B35+1</f>
        <v>21</v>
      </c>
      <c r="C38" s="20" t="str">
        <f>'[2]全日本予選・決勝リーグ'!$D$47</f>
        <v>F C目黒原町</v>
      </c>
      <c r="D38" s="251"/>
      <c r="E38" s="252"/>
      <c r="F38" s="253"/>
      <c r="G38" s="70">
        <v>2</v>
      </c>
      <c r="H38" s="71" t="str">
        <f>IF(G38=I38,"△",IF(G38&gt;I38,"◎","●"))</f>
        <v>●</v>
      </c>
      <c r="I38" s="72">
        <v>4</v>
      </c>
      <c r="J38" s="70">
        <v>2</v>
      </c>
      <c r="K38" s="71" t="str">
        <f>IF(J38=L38,"△",IF(J38&gt;L38,"◎","●"))</f>
        <v>●</v>
      </c>
      <c r="L38" s="72">
        <v>3</v>
      </c>
      <c r="M38" s="70">
        <v>3</v>
      </c>
      <c r="N38" s="71" t="str">
        <f>IF(M38=O38,"△",IF(M38&gt;O38,"◎","●"))</f>
        <v>◎</v>
      </c>
      <c r="O38" s="72">
        <v>2</v>
      </c>
      <c r="P38" s="73">
        <v>1</v>
      </c>
      <c r="Q38" s="73"/>
      <c r="R38" s="73">
        <v>2</v>
      </c>
      <c r="S38" s="73">
        <v>3</v>
      </c>
      <c r="T38" s="73">
        <f>G38+J38+M38</f>
        <v>7</v>
      </c>
      <c r="U38" s="73">
        <f>I38+L38+O38</f>
        <v>9</v>
      </c>
      <c r="V38" s="74">
        <f>T38-U38</f>
        <v>-2</v>
      </c>
      <c r="W38" s="75">
        <v>3</v>
      </c>
    </row>
    <row r="39" spans="1:23" s="27" customFormat="1" ht="26.25" customHeight="1">
      <c r="A39" s="103" t="s">
        <v>79</v>
      </c>
      <c r="B39" s="104">
        <f>B38+1</f>
        <v>22</v>
      </c>
      <c r="C39" s="30" t="s">
        <v>104</v>
      </c>
      <c r="D39" s="31">
        <f>I38</f>
        <v>4</v>
      </c>
      <c r="E39" s="22" t="str">
        <f>IF(D39=F39,"△",IF(D39&gt;F39,"◎","●"))</f>
        <v>◎</v>
      </c>
      <c r="F39" s="23">
        <f>G38</f>
        <v>2</v>
      </c>
      <c r="G39" s="232"/>
      <c r="H39" s="233"/>
      <c r="I39" s="234"/>
      <c r="J39" s="21">
        <v>4</v>
      </c>
      <c r="K39" s="22" t="str">
        <f>IF(J39=L39,"△",IF(J39&gt;L39,"◎","●"))</f>
        <v>◎</v>
      </c>
      <c r="L39" s="23">
        <v>2</v>
      </c>
      <c r="M39" s="21">
        <v>0</v>
      </c>
      <c r="N39" s="22" t="str">
        <f>IF(M39=O39,"△",IF(M39&gt;O39,"◎","●"))</f>
        <v>●</v>
      </c>
      <c r="O39" s="23">
        <v>1</v>
      </c>
      <c r="P39" s="24">
        <v>2</v>
      </c>
      <c r="Q39" s="24"/>
      <c r="R39" s="24">
        <v>1</v>
      </c>
      <c r="S39" s="24">
        <v>6</v>
      </c>
      <c r="T39" s="24">
        <f>D39+J39+M39</f>
        <v>8</v>
      </c>
      <c r="U39" s="24">
        <f>F39+L39+O39</f>
        <v>5</v>
      </c>
      <c r="V39" s="25">
        <f>T39-U39</f>
        <v>3</v>
      </c>
      <c r="W39" s="26">
        <v>1</v>
      </c>
    </row>
    <row r="40" spans="1:23" s="27" customFormat="1" ht="26.25" customHeight="1">
      <c r="A40" s="103" t="s">
        <v>79</v>
      </c>
      <c r="B40" s="104">
        <f>B39+1</f>
        <v>23</v>
      </c>
      <c r="C40" s="30" t="str">
        <f>'[2]全日本予選・決勝リーグ'!$D$78</f>
        <v>金富S C</v>
      </c>
      <c r="D40" s="31">
        <f>L38</f>
        <v>3</v>
      </c>
      <c r="E40" s="22" t="str">
        <f>IF(D40=F40,"△",IF(D40&gt;F40,"◎","●"))</f>
        <v>◎</v>
      </c>
      <c r="F40" s="23">
        <f>J38</f>
        <v>2</v>
      </c>
      <c r="G40" s="21">
        <f>L39</f>
        <v>2</v>
      </c>
      <c r="H40" s="22" t="str">
        <f>IF(G40=I40,"△",IF(G40&gt;I40,"◎","●"))</f>
        <v>●</v>
      </c>
      <c r="I40" s="23">
        <f>J39</f>
        <v>4</v>
      </c>
      <c r="J40" s="232"/>
      <c r="K40" s="233"/>
      <c r="L40" s="234"/>
      <c r="M40" s="21">
        <v>0</v>
      </c>
      <c r="N40" s="22" t="str">
        <f>IF(M40=O40,"△",IF(M40&gt;O40,"◎","●"))</f>
        <v>●</v>
      </c>
      <c r="O40" s="23">
        <v>3</v>
      </c>
      <c r="P40" s="24">
        <v>1</v>
      </c>
      <c r="Q40" s="24"/>
      <c r="R40" s="24">
        <v>2</v>
      </c>
      <c r="S40" s="24">
        <v>3</v>
      </c>
      <c r="T40" s="24">
        <f>D40+G40+M40</f>
        <v>5</v>
      </c>
      <c r="U40" s="24">
        <f>F40+I40+O40</f>
        <v>9</v>
      </c>
      <c r="V40" s="25">
        <f>T40-U40</f>
        <v>-4</v>
      </c>
      <c r="W40" s="26">
        <v>4</v>
      </c>
    </row>
    <row r="41" spans="1:23" s="27" customFormat="1" ht="26.25" customHeight="1" thickBot="1">
      <c r="A41" s="105" t="s">
        <v>79</v>
      </c>
      <c r="B41" s="106">
        <f>B40+1</f>
        <v>24</v>
      </c>
      <c r="C41" s="32" t="s">
        <v>106</v>
      </c>
      <c r="D41" s="33">
        <f>O38</f>
        <v>2</v>
      </c>
      <c r="E41" s="34" t="str">
        <f>IF(D41=F41,"△",IF(D41&gt;F41,"◎","●"))</f>
        <v>●</v>
      </c>
      <c r="F41" s="35">
        <f>M38</f>
        <v>3</v>
      </c>
      <c r="G41" s="36">
        <f>O39</f>
        <v>1</v>
      </c>
      <c r="H41" s="34" t="str">
        <f>IF(G41=I41,"△",IF(G41&gt;I41,"◎","●"))</f>
        <v>◎</v>
      </c>
      <c r="I41" s="35">
        <f>M39</f>
        <v>0</v>
      </c>
      <c r="J41" s="36">
        <f>O40</f>
        <v>3</v>
      </c>
      <c r="K41" s="34" t="str">
        <f>IF(J41=L41,"△",IF(J41&gt;L41,"◎","●"))</f>
        <v>◎</v>
      </c>
      <c r="L41" s="35">
        <f>M40</f>
        <v>0</v>
      </c>
      <c r="M41" s="228"/>
      <c r="N41" s="229"/>
      <c r="O41" s="230"/>
      <c r="P41" s="37">
        <v>2</v>
      </c>
      <c r="Q41" s="37"/>
      <c r="R41" s="37">
        <v>1</v>
      </c>
      <c r="S41" s="37">
        <v>6</v>
      </c>
      <c r="T41" s="37">
        <f>D41+G41+J41</f>
        <v>6</v>
      </c>
      <c r="U41" s="37">
        <f>F41+I41+L41</f>
        <v>3</v>
      </c>
      <c r="V41" s="38">
        <f>T41-U41</f>
        <v>3</v>
      </c>
      <c r="W41" s="39">
        <v>2</v>
      </c>
    </row>
    <row r="42" spans="1:50" s="47" customFormat="1" ht="15" thickBot="1">
      <c r="A42" s="107"/>
      <c r="B42" s="108"/>
      <c r="C42" s="42"/>
      <c r="D42" s="89"/>
      <c r="E42" s="90"/>
      <c r="F42" s="90"/>
      <c r="G42" s="27"/>
      <c r="H42" s="27"/>
      <c r="I42" s="90"/>
      <c r="J42" s="90"/>
      <c r="K42" s="27"/>
      <c r="L42" s="27"/>
      <c r="M42" s="90"/>
      <c r="N42" s="90"/>
      <c r="O42" s="27"/>
      <c r="P42" s="27"/>
      <c r="Q42" s="27"/>
      <c r="R42" s="27"/>
      <c r="S42" s="27"/>
      <c r="T42" s="27"/>
      <c r="U42" s="27"/>
      <c r="V42" s="27"/>
      <c r="W42" s="90"/>
      <c r="Y42" s="59"/>
      <c r="Z42" s="60"/>
      <c r="AA42" s="42"/>
      <c r="AB42" s="61"/>
      <c r="AC42" s="17"/>
      <c r="AD42" s="17"/>
      <c r="AG42" s="17"/>
      <c r="AH42" s="17"/>
      <c r="AN42" s="17"/>
      <c r="AO42" s="17"/>
      <c r="AX42" s="17"/>
    </row>
    <row r="43" spans="1:50" s="47" customFormat="1" ht="26.25" customHeight="1" thickBot="1">
      <c r="A43" s="270" t="s">
        <v>52</v>
      </c>
      <c r="B43" s="271"/>
      <c r="C43" s="272"/>
      <c r="D43" s="273" t="str">
        <f>C44</f>
        <v>S K F C</v>
      </c>
      <c r="E43" s="231"/>
      <c r="F43" s="231"/>
      <c r="G43" s="231" t="str">
        <f>C45</f>
        <v>F C WASEDA</v>
      </c>
      <c r="H43" s="231"/>
      <c r="I43" s="231"/>
      <c r="J43" s="231" t="str">
        <f>C46</f>
        <v>鷹の子S C　A</v>
      </c>
      <c r="K43" s="231"/>
      <c r="L43" s="231"/>
      <c r="M43" s="231" t="str">
        <f>C47</f>
        <v>FCトリプレッタ　B</v>
      </c>
      <c r="N43" s="231"/>
      <c r="O43" s="231"/>
      <c r="P43" s="231" t="str">
        <f>C48</f>
        <v>F C落合</v>
      </c>
      <c r="Q43" s="231"/>
      <c r="R43" s="231"/>
      <c r="S43" s="83" t="s">
        <v>28</v>
      </c>
      <c r="T43" s="83" t="s">
        <v>45</v>
      </c>
      <c r="U43" s="83" t="s">
        <v>29</v>
      </c>
      <c r="V43" s="83" t="s">
        <v>46</v>
      </c>
      <c r="W43" s="83" t="s">
        <v>30</v>
      </c>
      <c r="X43" s="83" t="s">
        <v>31</v>
      </c>
      <c r="Y43" s="84" t="s">
        <v>32</v>
      </c>
      <c r="Z43" s="85" t="s">
        <v>33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27" customFormat="1" ht="26.25" customHeight="1">
      <c r="A44" s="101" t="s">
        <v>80</v>
      </c>
      <c r="B44" s="102">
        <f>B41+1</f>
        <v>25</v>
      </c>
      <c r="C44" s="111" t="str">
        <f>'[2]全日本予選・決勝リーグ'!$D$34</f>
        <v>S K F C</v>
      </c>
      <c r="D44" s="274"/>
      <c r="E44" s="275"/>
      <c r="F44" s="276"/>
      <c r="G44" s="146">
        <v>0</v>
      </c>
      <c r="H44" s="147" t="str">
        <f>IF(G44=I44,"△",IF(G44&gt;I44,"◎","●"))</f>
        <v>●</v>
      </c>
      <c r="I44" s="148">
        <v>2</v>
      </c>
      <c r="J44" s="146">
        <v>3</v>
      </c>
      <c r="K44" s="147" t="str">
        <f>IF(J44=L44,"△",IF(J44&gt;L44,"◎","●"))</f>
        <v>△</v>
      </c>
      <c r="L44" s="148">
        <v>3</v>
      </c>
      <c r="M44" s="146">
        <v>5</v>
      </c>
      <c r="N44" s="147" t="str">
        <f>IF(M44=O44,"△",IF(M44&gt;O44,"◎","●"))</f>
        <v>◎</v>
      </c>
      <c r="O44" s="148">
        <v>1</v>
      </c>
      <c r="P44" s="146">
        <v>7</v>
      </c>
      <c r="Q44" s="147" t="str">
        <f>IF(P44=R44,"△",IF(P44&gt;R44,"◎","●"))</f>
        <v>◎</v>
      </c>
      <c r="R44" s="148">
        <v>1</v>
      </c>
      <c r="S44" s="149">
        <v>2</v>
      </c>
      <c r="T44" s="149">
        <v>1</v>
      </c>
      <c r="U44" s="149">
        <v>1</v>
      </c>
      <c r="V44" s="149">
        <v>6</v>
      </c>
      <c r="W44" s="149">
        <f>G44+J44+M44+P44</f>
        <v>15</v>
      </c>
      <c r="X44" s="149">
        <f>I44+L44+O44+R44</f>
        <v>7</v>
      </c>
      <c r="Y44" s="150">
        <f>W44-X44</f>
        <v>8</v>
      </c>
      <c r="Z44" s="151">
        <v>3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27" customFormat="1" ht="26.25" customHeight="1">
      <c r="A45" s="103" t="s">
        <v>80</v>
      </c>
      <c r="B45" s="104">
        <f>B44+1</f>
        <v>26</v>
      </c>
      <c r="C45" s="30" t="str">
        <f>'[2]全日本予選・決勝リーグ'!$D$19</f>
        <v>F C WASEDA</v>
      </c>
      <c r="D45" s="31">
        <v>2</v>
      </c>
      <c r="E45" s="22" t="str">
        <f>IF(D45=F45,"△",IF(D45&gt;F45,"◎","●"))</f>
        <v>◎</v>
      </c>
      <c r="F45" s="23">
        <f>G44</f>
        <v>0</v>
      </c>
      <c r="G45" s="232"/>
      <c r="H45" s="233"/>
      <c r="I45" s="234"/>
      <c r="J45" s="21">
        <v>0</v>
      </c>
      <c r="K45" s="22" t="str">
        <f>IF(J45=L45,"△",IF(J45&gt;L45,"◎","●"))</f>
        <v>●</v>
      </c>
      <c r="L45" s="23">
        <v>2</v>
      </c>
      <c r="M45" s="21">
        <v>3</v>
      </c>
      <c r="N45" s="22" t="str">
        <f>IF(M45=O45,"△",IF(M45&gt;O45,"◎","●"))</f>
        <v>◎</v>
      </c>
      <c r="O45" s="23">
        <v>2</v>
      </c>
      <c r="P45" s="21">
        <v>12</v>
      </c>
      <c r="Q45" s="22" t="str">
        <f>IF(P45=R45,"△",IF(P45&gt;R45,"◎","●"))</f>
        <v>◎</v>
      </c>
      <c r="R45" s="23">
        <v>0</v>
      </c>
      <c r="S45" s="24">
        <v>3</v>
      </c>
      <c r="T45" s="24"/>
      <c r="U45" s="24">
        <v>1</v>
      </c>
      <c r="V45" s="24">
        <f>S45*3+T45</f>
        <v>9</v>
      </c>
      <c r="W45" s="24">
        <f>D45+J45+M45+P45</f>
        <v>17</v>
      </c>
      <c r="X45" s="24">
        <f>F45+L45+O45+R45</f>
        <v>4</v>
      </c>
      <c r="Y45" s="25">
        <f>W45-X45</f>
        <v>13</v>
      </c>
      <c r="Z45" s="26">
        <v>2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27" customFormat="1" ht="26.25" customHeight="1">
      <c r="A46" s="103" t="s">
        <v>80</v>
      </c>
      <c r="B46" s="104">
        <f>B45+1</f>
        <v>27</v>
      </c>
      <c r="C46" s="30" t="s">
        <v>107</v>
      </c>
      <c r="D46" s="31">
        <f>L44</f>
        <v>3</v>
      </c>
      <c r="E46" s="22" t="str">
        <f>IF(D46=F46,"△",IF(D46&gt;F46,"◎","●"))</f>
        <v>△</v>
      </c>
      <c r="F46" s="23">
        <f>J44</f>
        <v>3</v>
      </c>
      <c r="G46" s="21">
        <f>L45</f>
        <v>2</v>
      </c>
      <c r="H46" s="22" t="str">
        <f>IF(G46=I46,"△",IF(G46&gt;I46,"◎","●"))</f>
        <v>◎</v>
      </c>
      <c r="I46" s="23">
        <f>J45</f>
        <v>0</v>
      </c>
      <c r="J46" s="232"/>
      <c r="K46" s="233"/>
      <c r="L46" s="234"/>
      <c r="M46" s="21">
        <v>4</v>
      </c>
      <c r="N46" s="22" t="str">
        <f>IF(M46=O46,"△",IF(M46&gt;O46,"◎","●"))</f>
        <v>◎</v>
      </c>
      <c r="O46" s="23">
        <v>0</v>
      </c>
      <c r="P46" s="21">
        <v>6</v>
      </c>
      <c r="Q46" s="22" t="str">
        <f>IF(P46=R46,"△",IF(P46&gt;R46,"◎","●"))</f>
        <v>◎</v>
      </c>
      <c r="R46" s="23">
        <v>0</v>
      </c>
      <c r="S46" s="24">
        <v>3</v>
      </c>
      <c r="T46" s="24">
        <v>1</v>
      </c>
      <c r="U46" s="24"/>
      <c r="V46" s="24">
        <v>9</v>
      </c>
      <c r="W46" s="24">
        <f>D46+G46+M46+P46</f>
        <v>15</v>
      </c>
      <c r="X46" s="24">
        <f>F46+I46+O46+R46</f>
        <v>3</v>
      </c>
      <c r="Y46" s="25">
        <f>W46-X46</f>
        <v>12</v>
      </c>
      <c r="Z46" s="26">
        <v>1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27" customFormat="1" ht="26.25" customHeight="1">
      <c r="A47" s="103" t="s">
        <v>80</v>
      </c>
      <c r="B47" s="104">
        <f>B46+1</f>
        <v>28</v>
      </c>
      <c r="C47" s="79" t="s">
        <v>109</v>
      </c>
      <c r="D47" s="31">
        <f>O44</f>
        <v>1</v>
      </c>
      <c r="E47" s="22" t="str">
        <f>IF(D47=F47,"△",IF(D47&gt;F47,"◎","●"))</f>
        <v>●</v>
      </c>
      <c r="F47" s="23">
        <f>M44</f>
        <v>5</v>
      </c>
      <c r="G47" s="21">
        <f>O45</f>
        <v>2</v>
      </c>
      <c r="H47" s="22" t="str">
        <f>IF(G47=I47,"△",IF(G47&gt;I47,"◎","●"))</f>
        <v>●</v>
      </c>
      <c r="I47" s="23">
        <f>M45</f>
        <v>3</v>
      </c>
      <c r="J47" s="21">
        <f>O46</f>
        <v>0</v>
      </c>
      <c r="K47" s="22" t="str">
        <f>IF(J47=L47,"△",IF(J47&gt;L47,"◎","●"))</f>
        <v>●</v>
      </c>
      <c r="L47" s="23">
        <f>M46</f>
        <v>4</v>
      </c>
      <c r="M47" s="232"/>
      <c r="N47" s="233"/>
      <c r="O47" s="234"/>
      <c r="P47" s="21">
        <v>4</v>
      </c>
      <c r="Q47" s="22" t="str">
        <f>IF(P47=R47,"△",IF(P47&gt;R47,"◎","●"))</f>
        <v>◎</v>
      </c>
      <c r="R47" s="23">
        <v>0</v>
      </c>
      <c r="S47" s="80">
        <v>1</v>
      </c>
      <c r="T47" s="80"/>
      <c r="U47" s="24">
        <v>3</v>
      </c>
      <c r="V47" s="24">
        <v>3</v>
      </c>
      <c r="W47" s="24">
        <f>D47+G47+J47+P47</f>
        <v>7</v>
      </c>
      <c r="X47" s="24">
        <f>F47+I47+L47+R47</f>
        <v>12</v>
      </c>
      <c r="Y47" s="25">
        <f>W47-X47</f>
        <v>-5</v>
      </c>
      <c r="Z47" s="81">
        <v>4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27" customFormat="1" ht="26.25" customHeight="1" thickBot="1">
      <c r="A48" s="105" t="s">
        <v>80</v>
      </c>
      <c r="B48" s="106">
        <f>B47+1</f>
        <v>29</v>
      </c>
      <c r="C48" s="32" t="str">
        <f>'[2]全日本予選・決勝リーグ'!$D$66</f>
        <v>F C落合</v>
      </c>
      <c r="D48" s="33">
        <f>R44</f>
        <v>1</v>
      </c>
      <c r="E48" s="34" t="str">
        <f>IF(D48=F48,"△",IF(D48&gt;F48,"◎","●"))</f>
        <v>●</v>
      </c>
      <c r="F48" s="35">
        <f>P44</f>
        <v>7</v>
      </c>
      <c r="G48" s="36">
        <f>O45</f>
        <v>2</v>
      </c>
      <c r="H48" s="34" t="str">
        <f>IF(G48=I48,"△",IF(G48&gt;I48,"◎","●"))</f>
        <v>●</v>
      </c>
      <c r="I48" s="35">
        <f>M45</f>
        <v>3</v>
      </c>
      <c r="J48" s="36">
        <f>O46</f>
        <v>0</v>
      </c>
      <c r="K48" s="34" t="str">
        <f>IF(J48=L48,"△",IF(J48&gt;L48,"◎","●"))</f>
        <v>●</v>
      </c>
      <c r="L48" s="35">
        <f>M46</f>
        <v>4</v>
      </c>
      <c r="M48" s="36">
        <f>R47</f>
        <v>0</v>
      </c>
      <c r="N48" s="34" t="str">
        <f>IF(M48=O48,"△",IF(M48&gt;O48,"◎","●"))</f>
        <v>●</v>
      </c>
      <c r="O48" s="35">
        <f>P47</f>
        <v>4</v>
      </c>
      <c r="P48" s="228"/>
      <c r="Q48" s="229"/>
      <c r="R48" s="230"/>
      <c r="S48" s="37">
        <v>0</v>
      </c>
      <c r="T48" s="37"/>
      <c r="U48" s="37">
        <v>4</v>
      </c>
      <c r="V48" s="37">
        <f>S48*3+T48</f>
        <v>0</v>
      </c>
      <c r="W48" s="37">
        <f>D48+G48+J48+M48</f>
        <v>3</v>
      </c>
      <c r="X48" s="37">
        <f>F48+I48+L48+O48</f>
        <v>18</v>
      </c>
      <c r="Y48" s="38">
        <f>W48-X48</f>
        <v>-15</v>
      </c>
      <c r="Z48" s="39">
        <v>5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47" customFormat="1" ht="15" thickBot="1">
      <c r="A49" s="107"/>
      <c r="B49" s="108"/>
      <c r="C49" s="42"/>
      <c r="D49" s="27"/>
      <c r="E49" s="90"/>
      <c r="F49" s="90"/>
      <c r="G49" s="27"/>
      <c r="H49" s="27"/>
      <c r="I49" s="90"/>
      <c r="J49" s="90"/>
      <c r="K49" s="27"/>
      <c r="L49" s="27"/>
      <c r="M49" s="90"/>
      <c r="N49" s="90"/>
      <c r="O49" s="27"/>
      <c r="P49" s="27"/>
      <c r="Q49" s="27"/>
      <c r="R49" s="27"/>
      <c r="S49" s="27"/>
      <c r="T49" s="27"/>
      <c r="U49" s="27"/>
      <c r="V49" s="27"/>
      <c r="W49" s="90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47" customFormat="1" ht="26.25" customHeight="1" thickBot="1">
      <c r="A50" s="270" t="s">
        <v>53</v>
      </c>
      <c r="B50" s="271"/>
      <c r="C50" s="272"/>
      <c r="D50" s="273" t="str">
        <f>C51</f>
        <v>油面S C</v>
      </c>
      <c r="E50" s="231"/>
      <c r="F50" s="231"/>
      <c r="G50" s="231" t="str">
        <f>C52</f>
        <v>菅刈S C</v>
      </c>
      <c r="H50" s="231"/>
      <c r="I50" s="231"/>
      <c r="J50" s="231" t="str">
        <f>C53</f>
        <v>下目黒田道SC</v>
      </c>
      <c r="K50" s="231"/>
      <c r="L50" s="231"/>
      <c r="M50" s="231" t="str">
        <f>C54</f>
        <v>猿楽 F C</v>
      </c>
      <c r="N50" s="231"/>
      <c r="O50" s="231"/>
      <c r="P50" s="83" t="s">
        <v>28</v>
      </c>
      <c r="Q50" s="83" t="s">
        <v>45</v>
      </c>
      <c r="R50" s="83" t="s">
        <v>29</v>
      </c>
      <c r="S50" s="83" t="s">
        <v>46</v>
      </c>
      <c r="T50" s="83" t="s">
        <v>30</v>
      </c>
      <c r="U50" s="83" t="s">
        <v>31</v>
      </c>
      <c r="V50" s="84" t="s">
        <v>32</v>
      </c>
      <c r="W50" s="85" t="s">
        <v>33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27" customFormat="1" ht="26.25" customHeight="1">
      <c r="A51" s="101" t="s">
        <v>81</v>
      </c>
      <c r="B51" s="102">
        <f>B48+1</f>
        <v>30</v>
      </c>
      <c r="C51" s="20" t="str">
        <f>'[2]全日本予選・決勝リーグ'!$D$55</f>
        <v>油面S C</v>
      </c>
      <c r="D51" s="251"/>
      <c r="E51" s="252"/>
      <c r="F51" s="253"/>
      <c r="G51" s="70">
        <v>2</v>
      </c>
      <c r="H51" s="71" t="str">
        <f>IF(G51=I51,"△",IF(G51&gt;I51,"◎","●"))</f>
        <v>●</v>
      </c>
      <c r="I51" s="72">
        <v>4</v>
      </c>
      <c r="J51" s="70">
        <v>2</v>
      </c>
      <c r="K51" s="71" t="str">
        <f>IF(J51=L51,"△",IF(J51&gt;L51,"◎","●"))</f>
        <v>◎</v>
      </c>
      <c r="L51" s="72">
        <v>1</v>
      </c>
      <c r="M51" s="70">
        <v>1</v>
      </c>
      <c r="N51" s="71" t="str">
        <f>IF(M51=O51,"△",IF(M51&gt;O51,"◎","●"))</f>
        <v>△</v>
      </c>
      <c r="O51" s="72">
        <v>1</v>
      </c>
      <c r="P51" s="73">
        <v>1</v>
      </c>
      <c r="Q51" s="73">
        <v>1</v>
      </c>
      <c r="R51" s="73">
        <v>1</v>
      </c>
      <c r="S51" s="73">
        <f>P51*3+Q51</f>
        <v>4</v>
      </c>
      <c r="T51" s="73">
        <f>G51+J51+M51</f>
        <v>5</v>
      </c>
      <c r="U51" s="73">
        <f>I51+L51+O51</f>
        <v>6</v>
      </c>
      <c r="V51" s="74">
        <f>T51-U51</f>
        <v>-1</v>
      </c>
      <c r="W51" s="75">
        <v>3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27" customFormat="1" ht="26.25" customHeight="1">
      <c r="A52" s="103" t="s">
        <v>81</v>
      </c>
      <c r="B52" s="104">
        <f>B51+1</f>
        <v>31</v>
      </c>
      <c r="C52" s="30" t="str">
        <f>'[2]全日本予選・決勝リーグ'!$D$48</f>
        <v>菅刈S C</v>
      </c>
      <c r="D52" s="31">
        <f>I51</f>
        <v>4</v>
      </c>
      <c r="E52" s="22" t="str">
        <f>IF(D52=F52,"△",IF(D52&gt;F52,"◎","●"))</f>
        <v>◎</v>
      </c>
      <c r="F52" s="23">
        <f>G51</f>
        <v>2</v>
      </c>
      <c r="G52" s="232"/>
      <c r="H52" s="233"/>
      <c r="I52" s="234"/>
      <c r="J52" s="21">
        <v>4</v>
      </c>
      <c r="K52" s="22" t="str">
        <f>IF(J52=L52,"△",IF(J52&gt;L52,"◎","●"))</f>
        <v>△</v>
      </c>
      <c r="L52" s="23">
        <v>4</v>
      </c>
      <c r="M52" s="21">
        <v>5</v>
      </c>
      <c r="N52" s="22" t="str">
        <f>IF(M52=O52,"△",IF(M52&gt;O52,"◎","●"))</f>
        <v>◎</v>
      </c>
      <c r="O52" s="23">
        <v>2</v>
      </c>
      <c r="P52" s="24">
        <v>2</v>
      </c>
      <c r="Q52" s="24">
        <v>1</v>
      </c>
      <c r="R52" s="24"/>
      <c r="S52" s="24">
        <f>P52*3+Q52</f>
        <v>7</v>
      </c>
      <c r="T52" s="24">
        <f>D52+J52+M52</f>
        <v>13</v>
      </c>
      <c r="U52" s="24">
        <f>F52+L52+O52</f>
        <v>8</v>
      </c>
      <c r="V52" s="25">
        <f>T52-U52</f>
        <v>5</v>
      </c>
      <c r="W52" s="26">
        <v>1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27" customFormat="1" ht="26.25" customHeight="1">
      <c r="A53" s="103" t="s">
        <v>81</v>
      </c>
      <c r="B53" s="104">
        <f>B52+1</f>
        <v>32</v>
      </c>
      <c r="C53" s="30" t="str">
        <f>'[2]全日本予選・決勝リーグ'!$D$41</f>
        <v>下目黒田道SC</v>
      </c>
      <c r="D53" s="31">
        <f>L51</f>
        <v>1</v>
      </c>
      <c r="E53" s="22" t="str">
        <f>IF(D53=F53,"△",IF(D53&gt;F53,"◎","●"))</f>
        <v>●</v>
      </c>
      <c r="F53" s="23">
        <f>J51</f>
        <v>2</v>
      </c>
      <c r="G53" s="21">
        <f>L52</f>
        <v>4</v>
      </c>
      <c r="H53" s="22" t="str">
        <f>IF(G53=I53,"△",IF(G53&gt;I53,"◎","●"))</f>
        <v>△</v>
      </c>
      <c r="I53" s="23">
        <f>J52</f>
        <v>4</v>
      </c>
      <c r="J53" s="232"/>
      <c r="K53" s="233"/>
      <c r="L53" s="234"/>
      <c r="M53" s="21">
        <v>2</v>
      </c>
      <c r="N53" s="22" t="str">
        <f>IF(M53=O53,"△",IF(M53&gt;O53,"◎","●"))</f>
        <v>●</v>
      </c>
      <c r="O53" s="23">
        <v>5</v>
      </c>
      <c r="P53" s="24"/>
      <c r="Q53" s="24">
        <v>1</v>
      </c>
      <c r="R53" s="24">
        <v>2</v>
      </c>
      <c r="S53" s="24">
        <f>P53*3+Q53</f>
        <v>1</v>
      </c>
      <c r="T53" s="24">
        <f>D53+G53+M53</f>
        <v>7</v>
      </c>
      <c r="U53" s="24">
        <f>F53+I53+O53</f>
        <v>11</v>
      </c>
      <c r="V53" s="25">
        <f>T53-U53</f>
        <v>-4</v>
      </c>
      <c r="W53" s="26">
        <v>4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27" customFormat="1" ht="25.5" customHeight="1" thickBot="1">
      <c r="A54" s="105" t="s">
        <v>81</v>
      </c>
      <c r="B54" s="106">
        <f>B53+1</f>
        <v>33</v>
      </c>
      <c r="C54" s="32" t="str">
        <f>'[2]全日本予選・決勝リーグ'!$D$67</f>
        <v>猿楽 F C</v>
      </c>
      <c r="D54" s="33">
        <f>O51</f>
        <v>1</v>
      </c>
      <c r="E54" s="34" t="str">
        <f>IF(D54=F54,"△",IF(D54&gt;F54,"◎","●"))</f>
        <v>△</v>
      </c>
      <c r="F54" s="35">
        <f>M51</f>
        <v>1</v>
      </c>
      <c r="G54" s="36">
        <f>O52</f>
        <v>2</v>
      </c>
      <c r="H54" s="34" t="str">
        <f>IF(G54=I54,"△",IF(G54&gt;I54,"◎","●"))</f>
        <v>●</v>
      </c>
      <c r="I54" s="35">
        <f>M52</f>
        <v>5</v>
      </c>
      <c r="J54" s="36">
        <f>O53</f>
        <v>5</v>
      </c>
      <c r="K54" s="34" t="str">
        <f>IF(J54=L54,"△",IF(J54&gt;L54,"◎","●"))</f>
        <v>◎</v>
      </c>
      <c r="L54" s="35">
        <f>M53</f>
        <v>2</v>
      </c>
      <c r="M54" s="228"/>
      <c r="N54" s="229"/>
      <c r="O54" s="230"/>
      <c r="P54" s="37">
        <v>1</v>
      </c>
      <c r="Q54" s="37">
        <v>1</v>
      </c>
      <c r="R54" s="37">
        <v>1</v>
      </c>
      <c r="S54" s="37">
        <f>P54*3+Q54</f>
        <v>4</v>
      </c>
      <c r="T54" s="37">
        <f>D54+G54+J54</f>
        <v>8</v>
      </c>
      <c r="U54" s="37">
        <f>F54+I54+L54</f>
        <v>8</v>
      </c>
      <c r="V54" s="38">
        <f>T54-U54</f>
        <v>0</v>
      </c>
      <c r="W54" s="39">
        <v>2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44" ht="15" thickBot="1">
      <c r="A55" s="109"/>
      <c r="B55" s="109"/>
      <c r="C55" s="110"/>
      <c r="D55" s="91"/>
      <c r="E55" s="92"/>
      <c r="F55" s="92"/>
      <c r="G55" s="91"/>
      <c r="H55" s="91"/>
      <c r="I55" s="92"/>
      <c r="J55" s="92"/>
      <c r="K55" s="91"/>
      <c r="L55" s="91"/>
      <c r="M55" s="92"/>
      <c r="N55" s="92"/>
      <c r="O55" s="91"/>
      <c r="P55" s="91"/>
      <c r="Q55" s="91"/>
      <c r="R55" s="110"/>
      <c r="S55" s="110"/>
      <c r="T55" s="110"/>
      <c r="U55" s="110"/>
      <c r="V55" s="110"/>
      <c r="W55" s="109"/>
      <c r="AB55" s="62"/>
      <c r="AC55" s="63"/>
      <c r="AD55" s="63"/>
      <c r="AE55" s="62"/>
      <c r="AF55" s="62"/>
      <c r="AG55" s="63"/>
      <c r="AH55" s="63"/>
      <c r="AI55" s="62"/>
      <c r="AJ55" s="62"/>
      <c r="AK55" s="62"/>
      <c r="AL55" s="62"/>
      <c r="AM55" s="62"/>
      <c r="AN55" s="63"/>
      <c r="AO55" s="63"/>
      <c r="AP55" s="62"/>
      <c r="AQ55" s="62"/>
      <c r="AR55" s="62"/>
    </row>
    <row r="56" spans="1:44" ht="22.5" customHeight="1" thickBot="1">
      <c r="A56" s="270" t="s">
        <v>54</v>
      </c>
      <c r="B56" s="271"/>
      <c r="C56" s="272"/>
      <c r="D56" s="273" t="str">
        <f>C57</f>
        <v>ラスカル千駄木</v>
      </c>
      <c r="E56" s="231"/>
      <c r="F56" s="231"/>
      <c r="G56" s="231" t="str">
        <f>C58</f>
        <v>大岡山F C</v>
      </c>
      <c r="H56" s="231"/>
      <c r="I56" s="231"/>
      <c r="J56" s="231" t="str">
        <f>C59</f>
        <v>F C OCHISAN</v>
      </c>
      <c r="K56" s="231"/>
      <c r="L56" s="231"/>
      <c r="M56" s="231" t="str">
        <f>C60</f>
        <v>渋谷東部ＪＦＣ</v>
      </c>
      <c r="N56" s="231"/>
      <c r="O56" s="231"/>
      <c r="P56" s="83" t="s">
        <v>28</v>
      </c>
      <c r="Q56" s="83" t="s">
        <v>45</v>
      </c>
      <c r="R56" s="83" t="s">
        <v>29</v>
      </c>
      <c r="S56" s="83" t="s">
        <v>46</v>
      </c>
      <c r="T56" s="83" t="s">
        <v>30</v>
      </c>
      <c r="U56" s="83" t="s">
        <v>31</v>
      </c>
      <c r="V56" s="84" t="s">
        <v>32</v>
      </c>
      <c r="W56" s="85" t="s">
        <v>33</v>
      </c>
      <c r="AB56" s="62"/>
      <c r="AC56" s="63"/>
      <c r="AD56" s="63"/>
      <c r="AE56" s="62"/>
      <c r="AF56" s="62"/>
      <c r="AG56" s="63"/>
      <c r="AH56" s="63"/>
      <c r="AI56" s="62"/>
      <c r="AJ56" s="62"/>
      <c r="AK56" s="62"/>
      <c r="AL56" s="62"/>
      <c r="AM56" s="62"/>
      <c r="AN56" s="63"/>
      <c r="AO56" s="63"/>
      <c r="AP56" s="62"/>
      <c r="AQ56" s="62"/>
      <c r="AR56" s="62"/>
    </row>
    <row r="57" spans="1:44" ht="22.5" customHeight="1">
      <c r="A57" s="101" t="s">
        <v>82</v>
      </c>
      <c r="B57" s="102">
        <f>B54+1</f>
        <v>34</v>
      </c>
      <c r="C57" s="20" t="str">
        <f>'[2]全日本予選・決勝リーグ'!$D$77</f>
        <v>ラスカル千駄木</v>
      </c>
      <c r="D57" s="251"/>
      <c r="E57" s="252"/>
      <c r="F57" s="253"/>
      <c r="G57" s="70">
        <v>1</v>
      </c>
      <c r="H57" s="71" t="str">
        <f>IF(G57=I57,"△",IF(G57&gt;I57,"◎","●"))</f>
        <v>●</v>
      </c>
      <c r="I57" s="72">
        <v>4</v>
      </c>
      <c r="J57" s="70">
        <v>8</v>
      </c>
      <c r="K57" s="71" t="str">
        <f>IF(J57=L57,"△",IF(J57&gt;L57,"◎","●"))</f>
        <v>◎</v>
      </c>
      <c r="L57" s="72">
        <v>0</v>
      </c>
      <c r="M57" s="70">
        <v>1</v>
      </c>
      <c r="N57" s="71" t="str">
        <f>IF(M57=O57,"△",IF(M57&gt;O57,"◎","●"))</f>
        <v>●</v>
      </c>
      <c r="O57" s="72">
        <v>2</v>
      </c>
      <c r="P57" s="73">
        <v>1</v>
      </c>
      <c r="Q57" s="73"/>
      <c r="R57" s="73">
        <v>2</v>
      </c>
      <c r="S57" s="73">
        <f>P57*3+Q57</f>
        <v>3</v>
      </c>
      <c r="T57" s="73">
        <f>G57+J57+M57</f>
        <v>10</v>
      </c>
      <c r="U57" s="73">
        <f>I57+L57+O57</f>
        <v>6</v>
      </c>
      <c r="V57" s="74">
        <f>T57-U57</f>
        <v>4</v>
      </c>
      <c r="W57" s="75">
        <v>3</v>
      </c>
      <c r="AB57" s="62"/>
      <c r="AC57" s="63"/>
      <c r="AD57" s="63"/>
      <c r="AE57" s="62"/>
      <c r="AF57" s="62"/>
      <c r="AG57" s="63"/>
      <c r="AH57" s="63"/>
      <c r="AI57" s="62"/>
      <c r="AJ57" s="62"/>
      <c r="AK57" s="62"/>
      <c r="AL57" s="62"/>
      <c r="AM57" s="62"/>
      <c r="AN57" s="63"/>
      <c r="AO57" s="63"/>
      <c r="AP57" s="62"/>
      <c r="AQ57" s="62"/>
      <c r="AR57" s="62"/>
    </row>
    <row r="58" spans="1:44" ht="22.5" customHeight="1">
      <c r="A58" s="103" t="s">
        <v>82</v>
      </c>
      <c r="B58" s="104">
        <f>B57+1</f>
        <v>35</v>
      </c>
      <c r="C58" s="30" t="str">
        <f>'[2]全日本予選・決勝リーグ'!$D$28</f>
        <v>大岡山F C</v>
      </c>
      <c r="D58" s="31">
        <f>I57</f>
        <v>4</v>
      </c>
      <c r="E58" s="22" t="str">
        <f>IF(D58=F58,"△",IF(D58&gt;F58,"◎","●"))</f>
        <v>◎</v>
      </c>
      <c r="F58" s="23">
        <f>G57</f>
        <v>1</v>
      </c>
      <c r="G58" s="232"/>
      <c r="H58" s="233"/>
      <c r="I58" s="234"/>
      <c r="J58" s="21">
        <v>10</v>
      </c>
      <c r="K58" s="22" t="str">
        <f>IF(J58=L58,"△",IF(J58&gt;L58,"◎","●"))</f>
        <v>◎</v>
      </c>
      <c r="L58" s="23">
        <v>0</v>
      </c>
      <c r="M58" s="21">
        <v>0</v>
      </c>
      <c r="N58" s="22" t="str">
        <f>IF(M58=O58,"△",IF(M58&gt;O58,"◎","●"))</f>
        <v>●</v>
      </c>
      <c r="O58" s="23">
        <v>3</v>
      </c>
      <c r="P58" s="24">
        <v>2</v>
      </c>
      <c r="Q58" s="24"/>
      <c r="R58" s="24">
        <v>1</v>
      </c>
      <c r="S58" s="24">
        <f>P58*3+Q58</f>
        <v>6</v>
      </c>
      <c r="T58" s="24">
        <f>D58+J58+M58</f>
        <v>14</v>
      </c>
      <c r="U58" s="24">
        <f>F58+L58+O58</f>
        <v>4</v>
      </c>
      <c r="V58" s="25">
        <f>T58-U58</f>
        <v>10</v>
      </c>
      <c r="W58" s="26">
        <v>2</v>
      </c>
      <c r="AB58" s="62"/>
      <c r="AC58" s="63"/>
      <c r="AD58" s="63"/>
      <c r="AE58" s="62"/>
      <c r="AF58" s="62"/>
      <c r="AG58" s="63"/>
      <c r="AH58" s="63"/>
      <c r="AI58" s="62"/>
      <c r="AJ58" s="62"/>
      <c r="AK58" s="62"/>
      <c r="AL58" s="62"/>
      <c r="AM58" s="62"/>
      <c r="AN58" s="63"/>
      <c r="AO58" s="63"/>
      <c r="AP58" s="62"/>
      <c r="AQ58" s="62"/>
      <c r="AR58" s="62"/>
    </row>
    <row r="59" spans="1:44" ht="22.5" customHeight="1">
      <c r="A59" s="103" t="s">
        <v>82</v>
      </c>
      <c r="B59" s="104">
        <f>B58+1</f>
        <v>36</v>
      </c>
      <c r="C59" s="30" t="str">
        <f>'[2]全日本予選・決勝リーグ'!$D$65</f>
        <v>F C OCHISAN</v>
      </c>
      <c r="D59" s="31">
        <f>L57</f>
        <v>0</v>
      </c>
      <c r="E59" s="22" t="str">
        <f>IF(D59=F59,"△",IF(D59&gt;F59,"◎","●"))</f>
        <v>●</v>
      </c>
      <c r="F59" s="23">
        <f>J57</f>
        <v>8</v>
      </c>
      <c r="G59" s="21">
        <f>L58</f>
        <v>0</v>
      </c>
      <c r="H59" s="22" t="str">
        <f>IF(G59=I59,"△",IF(G59&gt;I59,"◎","●"))</f>
        <v>●</v>
      </c>
      <c r="I59" s="23">
        <f>J58</f>
        <v>10</v>
      </c>
      <c r="J59" s="232"/>
      <c r="K59" s="233"/>
      <c r="L59" s="234"/>
      <c r="M59" s="21">
        <v>0</v>
      </c>
      <c r="N59" s="22" t="str">
        <f>IF(M59=O59,"△",IF(M59&gt;O59,"◎","●"))</f>
        <v>●</v>
      </c>
      <c r="O59" s="23">
        <v>11</v>
      </c>
      <c r="P59" s="24"/>
      <c r="Q59" s="24"/>
      <c r="R59" s="24">
        <v>3</v>
      </c>
      <c r="S59" s="24">
        <f>P59*3+Q59</f>
        <v>0</v>
      </c>
      <c r="T59" s="24">
        <f>D59+G59+M59</f>
        <v>0</v>
      </c>
      <c r="U59" s="24">
        <f>F59+I59+O59</f>
        <v>29</v>
      </c>
      <c r="V59" s="25">
        <f>T59-U59</f>
        <v>-29</v>
      </c>
      <c r="W59" s="26">
        <v>4</v>
      </c>
      <c r="AB59" s="62"/>
      <c r="AC59" s="63"/>
      <c r="AD59" s="63"/>
      <c r="AE59" s="62"/>
      <c r="AF59" s="62"/>
      <c r="AG59" s="63"/>
      <c r="AH59" s="63"/>
      <c r="AI59" s="62"/>
      <c r="AJ59" s="62"/>
      <c r="AK59" s="62"/>
      <c r="AL59" s="62"/>
      <c r="AM59" s="62"/>
      <c r="AN59" s="63"/>
      <c r="AO59" s="63"/>
      <c r="AP59" s="62"/>
      <c r="AQ59" s="62"/>
      <c r="AR59" s="62"/>
    </row>
    <row r="60" spans="1:44" ht="22.5" customHeight="1" thickBot="1">
      <c r="A60" s="105" t="s">
        <v>82</v>
      </c>
      <c r="B60" s="106">
        <v>37</v>
      </c>
      <c r="C60" s="32" t="str">
        <f>'[2]全日本予選・決勝リーグ'!$D$72</f>
        <v>渋谷東部ＪＦＣ</v>
      </c>
      <c r="D60" s="33">
        <f>O57</f>
        <v>2</v>
      </c>
      <c r="E60" s="34" t="str">
        <f>IF(D60=F60,"△",IF(D60&gt;F60,"◎","●"))</f>
        <v>◎</v>
      </c>
      <c r="F60" s="35">
        <f>M57</f>
        <v>1</v>
      </c>
      <c r="G60" s="36">
        <f>O58</f>
        <v>3</v>
      </c>
      <c r="H60" s="34" t="str">
        <f>IF(G60=I60,"△",IF(G60&gt;I60,"◎","●"))</f>
        <v>◎</v>
      </c>
      <c r="I60" s="35">
        <f>M58</f>
        <v>0</v>
      </c>
      <c r="J60" s="36">
        <f>O59</f>
        <v>11</v>
      </c>
      <c r="K60" s="34" t="str">
        <f>IF(J60=L60,"△",IF(J60&gt;L60,"◎","●"))</f>
        <v>◎</v>
      </c>
      <c r="L60" s="35">
        <f>M59</f>
        <v>0</v>
      </c>
      <c r="M60" s="228"/>
      <c r="N60" s="229"/>
      <c r="O60" s="230"/>
      <c r="P60" s="37">
        <v>3</v>
      </c>
      <c r="Q60" s="37"/>
      <c r="R60" s="37"/>
      <c r="S60" s="37">
        <f>P60*3+Q60</f>
        <v>9</v>
      </c>
      <c r="T60" s="37">
        <f>D60+G60+J60</f>
        <v>16</v>
      </c>
      <c r="U60" s="37">
        <f>F60+I60+L60</f>
        <v>1</v>
      </c>
      <c r="V60" s="38">
        <f>T60-U60</f>
        <v>15</v>
      </c>
      <c r="W60" s="39">
        <v>1</v>
      </c>
      <c r="AB60" s="62"/>
      <c r="AC60" s="63"/>
      <c r="AD60" s="63"/>
      <c r="AE60" s="62"/>
      <c r="AF60" s="62"/>
      <c r="AG60" s="63"/>
      <c r="AH60" s="63"/>
      <c r="AI60" s="62"/>
      <c r="AJ60" s="62"/>
      <c r="AK60" s="62"/>
      <c r="AL60" s="62"/>
      <c r="AM60" s="62"/>
      <c r="AN60" s="63"/>
      <c r="AO60" s="63"/>
      <c r="AP60" s="62"/>
      <c r="AQ60" s="62"/>
      <c r="AR60" s="62"/>
    </row>
    <row r="61" spans="1:44" ht="22.5" customHeight="1" thickBot="1">
      <c r="A61" s="107"/>
      <c r="B61" s="108"/>
      <c r="C61" s="42"/>
      <c r="D61" s="27"/>
      <c r="E61" s="90"/>
      <c r="F61" s="90"/>
      <c r="G61" s="27"/>
      <c r="H61" s="27"/>
      <c r="I61" s="90"/>
      <c r="J61" s="90"/>
      <c r="K61" s="27"/>
      <c r="L61" s="27"/>
      <c r="M61" s="90"/>
      <c r="N61" s="90"/>
      <c r="O61" s="27"/>
      <c r="P61" s="27"/>
      <c r="Q61" s="27"/>
      <c r="R61" s="27"/>
      <c r="S61" s="27"/>
      <c r="T61" s="27"/>
      <c r="U61" s="27"/>
      <c r="V61" s="27"/>
      <c r="W61" s="90"/>
      <c r="AB61" s="62"/>
      <c r="AC61" s="63"/>
      <c r="AD61" s="63"/>
      <c r="AE61" s="62"/>
      <c r="AF61" s="62"/>
      <c r="AG61" s="63"/>
      <c r="AH61" s="63"/>
      <c r="AI61" s="62"/>
      <c r="AJ61" s="62"/>
      <c r="AK61" s="62"/>
      <c r="AL61" s="62"/>
      <c r="AM61" s="62"/>
      <c r="AN61" s="63"/>
      <c r="AO61" s="63"/>
      <c r="AP61" s="62"/>
      <c r="AQ61" s="62"/>
      <c r="AR61" s="62"/>
    </row>
    <row r="62" spans="1:44" ht="22.5" customHeight="1" thickBot="1">
      <c r="A62" s="270" t="s">
        <v>55</v>
      </c>
      <c r="B62" s="271"/>
      <c r="C62" s="272"/>
      <c r="D62" s="273" t="str">
        <f>C63</f>
        <v>ＦＣ新宿内藤</v>
      </c>
      <c r="E62" s="231"/>
      <c r="F62" s="231"/>
      <c r="G62" s="231" t="str">
        <f>C64</f>
        <v>B O N O S</v>
      </c>
      <c r="H62" s="231"/>
      <c r="I62" s="231"/>
      <c r="J62" s="231" t="str">
        <f>C65</f>
        <v>五本木F C</v>
      </c>
      <c r="K62" s="231"/>
      <c r="L62" s="231"/>
      <c r="M62" s="231" t="str">
        <f>C66</f>
        <v>月光原S C</v>
      </c>
      <c r="N62" s="231"/>
      <c r="O62" s="231"/>
      <c r="P62" s="83" t="s">
        <v>28</v>
      </c>
      <c r="Q62" s="83" t="s">
        <v>45</v>
      </c>
      <c r="R62" s="83" t="s">
        <v>29</v>
      </c>
      <c r="S62" s="83" t="s">
        <v>46</v>
      </c>
      <c r="T62" s="83" t="s">
        <v>30</v>
      </c>
      <c r="U62" s="83" t="s">
        <v>31</v>
      </c>
      <c r="V62" s="84" t="s">
        <v>32</v>
      </c>
      <c r="W62" s="85" t="s">
        <v>33</v>
      </c>
      <c r="AB62" s="62"/>
      <c r="AC62" s="63"/>
      <c r="AD62" s="63"/>
      <c r="AE62" s="62"/>
      <c r="AF62" s="62"/>
      <c r="AG62" s="63"/>
      <c r="AH62" s="63"/>
      <c r="AI62" s="62"/>
      <c r="AJ62" s="62"/>
      <c r="AK62" s="62"/>
      <c r="AL62" s="62"/>
      <c r="AM62" s="62"/>
      <c r="AN62" s="63"/>
      <c r="AO62" s="63"/>
      <c r="AP62" s="62"/>
      <c r="AQ62" s="62"/>
      <c r="AR62" s="62"/>
    </row>
    <row r="63" spans="1:44" ht="22.5" customHeight="1">
      <c r="A63" s="101" t="s">
        <v>83</v>
      </c>
      <c r="B63" s="102">
        <f>B60+1</f>
        <v>38</v>
      </c>
      <c r="C63" s="20" t="s">
        <v>91</v>
      </c>
      <c r="D63" s="251"/>
      <c r="E63" s="252"/>
      <c r="F63" s="253"/>
      <c r="G63" s="70">
        <v>4</v>
      </c>
      <c r="H63" s="71" t="str">
        <f>IF(G63=I63,"△",IF(G63&gt;I63,"◎","●"))</f>
        <v>◎</v>
      </c>
      <c r="I63" s="72">
        <v>0</v>
      </c>
      <c r="J63" s="70">
        <v>0</v>
      </c>
      <c r="K63" s="71" t="str">
        <f>IF(J63=L63,"△",IF(J63&gt;L63,"◎","●"))</f>
        <v>△</v>
      </c>
      <c r="L63" s="72">
        <v>0</v>
      </c>
      <c r="M63" s="70">
        <v>2</v>
      </c>
      <c r="N63" s="71" t="str">
        <f>IF(M63=O63,"△",IF(M63&gt;O63,"◎","●"))</f>
        <v>△</v>
      </c>
      <c r="O63" s="72">
        <v>2</v>
      </c>
      <c r="P63" s="73">
        <v>1</v>
      </c>
      <c r="Q63" s="73">
        <v>2</v>
      </c>
      <c r="R63" s="73"/>
      <c r="S63" s="73">
        <f>P63*3+Q63</f>
        <v>5</v>
      </c>
      <c r="T63" s="73">
        <f>G63+J63+M63</f>
        <v>6</v>
      </c>
      <c r="U63" s="73">
        <f>I63+L63+O63</f>
        <v>2</v>
      </c>
      <c r="V63" s="74">
        <f>T63-U63</f>
        <v>4</v>
      </c>
      <c r="W63" s="75">
        <v>1</v>
      </c>
      <c r="X63" t="s">
        <v>230</v>
      </c>
      <c r="AB63" s="62"/>
      <c r="AC63" s="63"/>
      <c r="AD63" s="63"/>
      <c r="AE63" s="62"/>
      <c r="AF63" s="62"/>
      <c r="AG63" s="63"/>
      <c r="AH63" s="63"/>
      <c r="AI63" s="62"/>
      <c r="AJ63" s="62"/>
      <c r="AK63" s="62"/>
      <c r="AL63" s="62"/>
      <c r="AM63" s="62"/>
      <c r="AN63" s="63"/>
      <c r="AO63" s="63"/>
      <c r="AP63" s="62"/>
      <c r="AQ63" s="62"/>
      <c r="AR63" s="62"/>
    </row>
    <row r="64" spans="1:44" ht="22.5" customHeight="1">
      <c r="A64" s="103" t="s">
        <v>83</v>
      </c>
      <c r="B64" s="104">
        <f>B63+1</f>
        <v>39</v>
      </c>
      <c r="C64" s="30" t="str">
        <f>'[2]全日本予選・決勝リーグ'!$D$70</f>
        <v>B O N O S</v>
      </c>
      <c r="D64" s="31">
        <f>I63</f>
        <v>0</v>
      </c>
      <c r="E64" s="22" t="str">
        <f>IF(D64=F64,"△",IF(D64&gt;F64,"◎","●"))</f>
        <v>●</v>
      </c>
      <c r="F64" s="23">
        <f>G63</f>
        <v>4</v>
      </c>
      <c r="G64" s="232"/>
      <c r="H64" s="233"/>
      <c r="I64" s="234"/>
      <c r="J64" s="21">
        <v>1</v>
      </c>
      <c r="K64" s="22" t="str">
        <f>IF(J64=L64,"△",IF(J64&gt;L64,"◎","●"))</f>
        <v>△</v>
      </c>
      <c r="L64" s="23">
        <v>1</v>
      </c>
      <c r="M64" s="21">
        <v>1</v>
      </c>
      <c r="N64" s="22" t="str">
        <f>IF(M64=O64,"△",IF(M64&gt;O64,"◎","●"))</f>
        <v>●</v>
      </c>
      <c r="O64" s="23">
        <v>4</v>
      </c>
      <c r="P64" s="24"/>
      <c r="Q64" s="24">
        <v>1</v>
      </c>
      <c r="R64" s="24">
        <v>2</v>
      </c>
      <c r="S64" s="24">
        <f>P64*3+Q64</f>
        <v>1</v>
      </c>
      <c r="T64" s="24">
        <f>D64+J64+M64</f>
        <v>2</v>
      </c>
      <c r="U64" s="24">
        <f>F64+L64+O64</f>
        <v>9</v>
      </c>
      <c r="V64" s="25">
        <f>T64-U64</f>
        <v>-7</v>
      </c>
      <c r="W64" s="26">
        <v>4</v>
      </c>
      <c r="AB64" s="62"/>
      <c r="AC64" s="63"/>
      <c r="AD64" s="63"/>
      <c r="AE64" s="62"/>
      <c r="AF64" s="62"/>
      <c r="AG64" s="63"/>
      <c r="AH64" s="63"/>
      <c r="AI64" s="62"/>
      <c r="AJ64" s="62"/>
      <c r="AK64" s="62"/>
      <c r="AL64" s="62"/>
      <c r="AM64" s="62"/>
      <c r="AN64" s="63"/>
      <c r="AO64" s="63"/>
      <c r="AP64" s="62"/>
      <c r="AQ64" s="62"/>
      <c r="AR64" s="62"/>
    </row>
    <row r="65" spans="1:44" ht="22.5" customHeight="1">
      <c r="A65" s="103" t="s">
        <v>83</v>
      </c>
      <c r="B65" s="104">
        <f>B64+1</f>
        <v>40</v>
      </c>
      <c r="C65" s="30" t="str">
        <f>'[2]全日本予選・決勝リーグ'!$D$10</f>
        <v>五本木F C</v>
      </c>
      <c r="D65" s="31">
        <f>L63</f>
        <v>0</v>
      </c>
      <c r="E65" s="22" t="str">
        <f>IF(D65=F65,"△",IF(D65&gt;F65,"◎","●"))</f>
        <v>△</v>
      </c>
      <c r="F65" s="23">
        <f>J63</f>
        <v>0</v>
      </c>
      <c r="G65" s="21">
        <f>L64</f>
        <v>1</v>
      </c>
      <c r="H65" s="22" t="str">
        <f>IF(G65=I65,"△",IF(G65&gt;I65,"◎","●"))</f>
        <v>△</v>
      </c>
      <c r="I65" s="23">
        <f>J64</f>
        <v>1</v>
      </c>
      <c r="J65" s="232"/>
      <c r="K65" s="233"/>
      <c r="L65" s="234"/>
      <c r="M65" s="21">
        <v>5</v>
      </c>
      <c r="N65" s="22" t="str">
        <f>IF(M65=O65,"△",IF(M65&gt;O65,"◎","●"))</f>
        <v>◎</v>
      </c>
      <c r="O65" s="23">
        <v>1</v>
      </c>
      <c r="P65" s="24">
        <v>1</v>
      </c>
      <c r="Q65" s="24">
        <v>2</v>
      </c>
      <c r="R65" s="24"/>
      <c r="S65" s="24">
        <f>P65*3+Q65</f>
        <v>5</v>
      </c>
      <c r="T65" s="24">
        <f>D65+G65+M65</f>
        <v>6</v>
      </c>
      <c r="U65" s="24">
        <f>F65+I65+O65</f>
        <v>2</v>
      </c>
      <c r="V65" s="25">
        <f>T65-U65</f>
        <v>4</v>
      </c>
      <c r="W65" s="26">
        <v>2</v>
      </c>
      <c r="X65" t="s">
        <v>230</v>
      </c>
      <c r="AB65" s="62"/>
      <c r="AC65" s="63"/>
      <c r="AD65" s="63"/>
      <c r="AE65" s="62"/>
      <c r="AF65" s="62"/>
      <c r="AG65" s="63"/>
      <c r="AH65" s="63"/>
      <c r="AI65" s="62"/>
      <c r="AJ65" s="62"/>
      <c r="AK65" s="62"/>
      <c r="AL65" s="62"/>
      <c r="AM65" s="62"/>
      <c r="AN65" s="63"/>
      <c r="AO65" s="63"/>
      <c r="AP65" s="62"/>
      <c r="AQ65" s="62"/>
      <c r="AR65" s="62"/>
    </row>
    <row r="66" spans="1:44" ht="22.5" customHeight="1" thickBot="1">
      <c r="A66" s="105" t="s">
        <v>83</v>
      </c>
      <c r="B66" s="106">
        <f>B65+1</f>
        <v>41</v>
      </c>
      <c r="C66" s="32" t="str">
        <f>'[2]全日本予選・決勝リーグ'!$D$58</f>
        <v>月光原S C</v>
      </c>
      <c r="D66" s="33">
        <f>O63</f>
        <v>2</v>
      </c>
      <c r="E66" s="34" t="str">
        <f>IF(D66=F66,"△",IF(D66&gt;F66,"◎","●"))</f>
        <v>△</v>
      </c>
      <c r="F66" s="35">
        <f>M63</f>
        <v>2</v>
      </c>
      <c r="G66" s="36">
        <f>O64</f>
        <v>4</v>
      </c>
      <c r="H66" s="34" t="str">
        <f>IF(G66=I66,"△",IF(G66&gt;I66,"◎","●"))</f>
        <v>◎</v>
      </c>
      <c r="I66" s="35">
        <f>M64</f>
        <v>1</v>
      </c>
      <c r="J66" s="36">
        <f>O65</f>
        <v>1</v>
      </c>
      <c r="K66" s="34" t="str">
        <f>IF(J66=L66,"△",IF(J66&gt;L66,"◎","●"))</f>
        <v>●</v>
      </c>
      <c r="L66" s="35">
        <f>M65</f>
        <v>5</v>
      </c>
      <c r="M66" s="228"/>
      <c r="N66" s="229"/>
      <c r="O66" s="230"/>
      <c r="P66" s="37">
        <v>1</v>
      </c>
      <c r="Q66" s="37">
        <v>1</v>
      </c>
      <c r="R66" s="37">
        <v>1</v>
      </c>
      <c r="S66" s="37">
        <f>P66*3+Q66</f>
        <v>4</v>
      </c>
      <c r="T66" s="37">
        <f>D66+G66+J66</f>
        <v>7</v>
      </c>
      <c r="U66" s="37">
        <f>F66+I66+L66</f>
        <v>8</v>
      </c>
      <c r="V66" s="38">
        <f>T66-U66</f>
        <v>-1</v>
      </c>
      <c r="W66" s="39">
        <v>3</v>
      </c>
      <c r="AB66" s="62"/>
      <c r="AC66" s="63"/>
      <c r="AD66" s="63"/>
      <c r="AE66" s="62"/>
      <c r="AF66" s="62"/>
      <c r="AG66" s="63"/>
      <c r="AH66" s="63"/>
      <c r="AI66" s="62"/>
      <c r="AJ66" s="62"/>
      <c r="AK66" s="62"/>
      <c r="AL66" s="62"/>
      <c r="AM66" s="62"/>
      <c r="AN66" s="63"/>
      <c r="AO66" s="63"/>
      <c r="AP66" s="62"/>
      <c r="AQ66" s="62"/>
      <c r="AR66" s="62"/>
    </row>
    <row r="67" spans="4:44" ht="14.25">
      <c r="D67" s="62"/>
      <c r="E67" s="63"/>
      <c r="F67" s="63"/>
      <c r="G67" s="62"/>
      <c r="H67" s="62"/>
      <c r="I67" s="63"/>
      <c r="J67" s="63"/>
      <c r="K67" s="62"/>
      <c r="L67" s="62"/>
      <c r="M67" s="63"/>
      <c r="N67" s="63"/>
      <c r="O67" s="62"/>
      <c r="P67" s="62"/>
      <c r="Q67" s="62"/>
      <c r="AB67" s="62"/>
      <c r="AC67" s="63"/>
      <c r="AD67" s="63"/>
      <c r="AE67" s="62"/>
      <c r="AF67" s="62"/>
      <c r="AG67" s="63"/>
      <c r="AH67" s="63"/>
      <c r="AI67" s="62"/>
      <c r="AJ67" s="62"/>
      <c r="AK67" s="62"/>
      <c r="AL67" s="62"/>
      <c r="AM67" s="62"/>
      <c r="AN67" s="63"/>
      <c r="AO67" s="63"/>
      <c r="AP67" s="62"/>
      <c r="AQ67" s="62"/>
      <c r="AR67" s="62"/>
    </row>
    <row r="68" spans="4:44" ht="14.25">
      <c r="D68" s="62"/>
      <c r="E68" s="63"/>
      <c r="F68" s="63"/>
      <c r="G68" s="62"/>
      <c r="H68" s="62"/>
      <c r="I68" s="63"/>
      <c r="J68" s="63"/>
      <c r="K68" s="62"/>
      <c r="L68" s="62"/>
      <c r="M68" s="63"/>
      <c r="N68" s="63"/>
      <c r="O68" s="62"/>
      <c r="P68" s="62"/>
      <c r="Q68" s="62"/>
      <c r="AB68" s="62"/>
      <c r="AC68" s="63"/>
      <c r="AD68" s="63"/>
      <c r="AE68" s="62"/>
      <c r="AF68" s="62"/>
      <c r="AG68" s="63"/>
      <c r="AH68" s="63"/>
      <c r="AI68" s="62"/>
      <c r="AJ68" s="62"/>
      <c r="AK68" s="62"/>
      <c r="AL68" s="62"/>
      <c r="AM68" s="62"/>
      <c r="AN68" s="63"/>
      <c r="AO68" s="63"/>
      <c r="AP68" s="62"/>
      <c r="AQ68" s="62"/>
      <c r="AR68" s="62"/>
    </row>
    <row r="69" spans="4:44" ht="14.25">
      <c r="D69" s="62"/>
      <c r="E69" s="63"/>
      <c r="F69" s="63"/>
      <c r="G69" s="62"/>
      <c r="H69" s="62"/>
      <c r="I69" s="63"/>
      <c r="J69" s="63"/>
      <c r="K69" s="62"/>
      <c r="L69" s="62"/>
      <c r="M69" s="63"/>
      <c r="N69" s="63"/>
      <c r="O69" s="62"/>
      <c r="P69" s="62"/>
      <c r="Q69" s="62"/>
      <c r="AB69" s="62"/>
      <c r="AC69" s="63"/>
      <c r="AD69" s="63"/>
      <c r="AE69" s="62"/>
      <c r="AF69" s="62"/>
      <c r="AG69" s="63"/>
      <c r="AH69" s="63"/>
      <c r="AI69" s="62"/>
      <c r="AJ69" s="62"/>
      <c r="AK69" s="62"/>
      <c r="AL69" s="62"/>
      <c r="AM69" s="62"/>
      <c r="AN69" s="63"/>
      <c r="AO69" s="63"/>
      <c r="AP69" s="62"/>
      <c r="AQ69" s="62"/>
      <c r="AR69" s="62"/>
    </row>
    <row r="70" spans="4:44" ht="14.25">
      <c r="D70" s="62"/>
      <c r="E70" s="63"/>
      <c r="F70" s="63"/>
      <c r="G70" s="62"/>
      <c r="H70" s="62"/>
      <c r="I70" s="63"/>
      <c r="J70" s="63"/>
      <c r="K70" s="62"/>
      <c r="L70" s="62"/>
      <c r="M70" s="63"/>
      <c r="N70" s="63"/>
      <c r="O70" s="62"/>
      <c r="P70" s="62"/>
      <c r="Q70" s="62"/>
      <c r="AB70" s="62"/>
      <c r="AC70" s="63"/>
      <c r="AD70" s="63"/>
      <c r="AE70" s="62"/>
      <c r="AF70" s="62"/>
      <c r="AG70" s="63"/>
      <c r="AH70" s="63"/>
      <c r="AI70" s="62"/>
      <c r="AJ70" s="62"/>
      <c r="AK70" s="62"/>
      <c r="AL70" s="62"/>
      <c r="AM70" s="62"/>
      <c r="AN70" s="63"/>
      <c r="AO70" s="63"/>
      <c r="AP70" s="62"/>
      <c r="AQ70" s="62"/>
      <c r="AR70" s="62"/>
    </row>
    <row r="71" spans="4:44" ht="14.25">
      <c r="D71" s="62"/>
      <c r="E71" s="63"/>
      <c r="F71" s="63"/>
      <c r="G71" s="62"/>
      <c r="H71" s="62"/>
      <c r="I71" s="63"/>
      <c r="J71" s="63"/>
      <c r="K71" s="62"/>
      <c r="L71" s="62"/>
      <c r="M71" s="63"/>
      <c r="N71" s="63"/>
      <c r="O71" s="62"/>
      <c r="P71" s="62"/>
      <c r="Q71" s="62"/>
      <c r="AB71" s="62"/>
      <c r="AC71" s="63"/>
      <c r="AD71" s="63"/>
      <c r="AE71" s="62"/>
      <c r="AF71" s="62"/>
      <c r="AG71" s="63"/>
      <c r="AH71" s="63"/>
      <c r="AI71" s="62"/>
      <c r="AJ71" s="62"/>
      <c r="AK71" s="62"/>
      <c r="AL71" s="62"/>
      <c r="AM71" s="62"/>
      <c r="AN71" s="63"/>
      <c r="AO71" s="63"/>
      <c r="AP71" s="62"/>
      <c r="AQ71" s="62"/>
      <c r="AR71" s="62"/>
    </row>
    <row r="72" spans="4:44" ht="14.25">
      <c r="D72" s="62"/>
      <c r="E72" s="63"/>
      <c r="F72" s="63"/>
      <c r="G72" s="62"/>
      <c r="H72" s="62"/>
      <c r="I72" s="63"/>
      <c r="J72" s="63"/>
      <c r="K72" s="62"/>
      <c r="L72" s="62"/>
      <c r="M72" s="63"/>
      <c r="N72" s="63"/>
      <c r="O72" s="62"/>
      <c r="P72" s="62"/>
      <c r="Q72" s="62"/>
      <c r="AB72" s="62"/>
      <c r="AC72" s="63"/>
      <c r="AD72" s="63"/>
      <c r="AE72" s="62"/>
      <c r="AF72" s="62"/>
      <c r="AG72" s="63"/>
      <c r="AH72" s="63"/>
      <c r="AI72" s="62"/>
      <c r="AJ72" s="62"/>
      <c r="AK72" s="62"/>
      <c r="AL72" s="62"/>
      <c r="AM72" s="62"/>
      <c r="AN72" s="63"/>
      <c r="AO72" s="63"/>
      <c r="AP72" s="62"/>
      <c r="AQ72" s="62"/>
      <c r="AR72" s="62"/>
    </row>
  </sheetData>
  <sheetProtection/>
  <mergeCells count="155">
    <mergeCell ref="AK31:AM31"/>
    <mergeCell ref="AK35:AM35"/>
    <mergeCell ref="AK24:AM24"/>
    <mergeCell ref="AK28:AM28"/>
    <mergeCell ref="AN29:AP29"/>
    <mergeCell ref="D63:F63"/>
    <mergeCell ref="M54:O54"/>
    <mergeCell ref="M50:O50"/>
    <mergeCell ref="G52:I52"/>
    <mergeCell ref="J53:L53"/>
    <mergeCell ref="M66:O66"/>
    <mergeCell ref="M60:O60"/>
    <mergeCell ref="A62:C62"/>
    <mergeCell ref="D62:F62"/>
    <mergeCell ref="G62:I62"/>
    <mergeCell ref="J62:L62"/>
    <mergeCell ref="M62:O62"/>
    <mergeCell ref="J40:L40"/>
    <mergeCell ref="G50:I50"/>
    <mergeCell ref="J65:L65"/>
    <mergeCell ref="G64:I64"/>
    <mergeCell ref="M56:O56"/>
    <mergeCell ref="D57:F57"/>
    <mergeCell ref="G58:I58"/>
    <mergeCell ref="J59:L59"/>
    <mergeCell ref="G56:I56"/>
    <mergeCell ref="J56:L56"/>
    <mergeCell ref="J50:L50"/>
    <mergeCell ref="D44:F44"/>
    <mergeCell ref="G45:I45"/>
    <mergeCell ref="J46:L46"/>
    <mergeCell ref="A50:C50"/>
    <mergeCell ref="D50:F50"/>
    <mergeCell ref="A56:C56"/>
    <mergeCell ref="D56:F56"/>
    <mergeCell ref="D51:F51"/>
    <mergeCell ref="A24:C24"/>
    <mergeCell ref="D24:F24"/>
    <mergeCell ref="G24:I24"/>
    <mergeCell ref="D37:F37"/>
    <mergeCell ref="G37:I37"/>
    <mergeCell ref="J24:L24"/>
    <mergeCell ref="M24:O24"/>
    <mergeCell ref="D25:F25"/>
    <mergeCell ref="M28:O28"/>
    <mergeCell ref="A31:C31"/>
    <mergeCell ref="A43:C43"/>
    <mergeCell ref="D43:F43"/>
    <mergeCell ref="G43:I43"/>
    <mergeCell ref="J43:L43"/>
    <mergeCell ref="A37:C37"/>
    <mergeCell ref="J37:L37"/>
    <mergeCell ref="D38:F38"/>
    <mergeCell ref="G39:I39"/>
    <mergeCell ref="D32:F32"/>
    <mergeCell ref="G33:I33"/>
    <mergeCell ref="D31:F31"/>
    <mergeCell ref="G31:I31"/>
    <mergeCell ref="J31:L31"/>
    <mergeCell ref="M31:O31"/>
    <mergeCell ref="G26:I26"/>
    <mergeCell ref="J27:L27"/>
    <mergeCell ref="J34:L34"/>
    <mergeCell ref="M10:O10"/>
    <mergeCell ref="D11:F11"/>
    <mergeCell ref="G12:I12"/>
    <mergeCell ref="D18:F18"/>
    <mergeCell ref="G19:I19"/>
    <mergeCell ref="J20:L20"/>
    <mergeCell ref="M17:O17"/>
    <mergeCell ref="M21:O21"/>
    <mergeCell ref="M14:O14"/>
    <mergeCell ref="A17:C17"/>
    <mergeCell ref="D17:F17"/>
    <mergeCell ref="G17:I17"/>
    <mergeCell ref="J17:L17"/>
    <mergeCell ref="A10:C10"/>
    <mergeCell ref="D10:F10"/>
    <mergeCell ref="G10:I10"/>
    <mergeCell ref="J10:L10"/>
    <mergeCell ref="J13:L13"/>
    <mergeCell ref="M7:O7"/>
    <mergeCell ref="A2:C2"/>
    <mergeCell ref="D2:W2"/>
    <mergeCell ref="A3:C3"/>
    <mergeCell ref="D3:F3"/>
    <mergeCell ref="G3:I3"/>
    <mergeCell ref="J3:L3"/>
    <mergeCell ref="M3:O3"/>
    <mergeCell ref="D4:F4"/>
    <mergeCell ref="G5:I5"/>
    <mergeCell ref="J6:L6"/>
    <mergeCell ref="AN8:AP8"/>
    <mergeCell ref="AB11:AD11"/>
    <mergeCell ref="AE12:AG12"/>
    <mergeCell ref="AK10:AM10"/>
    <mergeCell ref="Y10:AA10"/>
    <mergeCell ref="AB10:AD10"/>
    <mergeCell ref="AE10:AG10"/>
    <mergeCell ref="AB3:AD3"/>
    <mergeCell ref="AE3:AG3"/>
    <mergeCell ref="AH3:AJ3"/>
    <mergeCell ref="AN3:AP3"/>
    <mergeCell ref="AK3:AM3"/>
    <mergeCell ref="AE5:AG5"/>
    <mergeCell ref="AN15:AP15"/>
    <mergeCell ref="B1:W1"/>
    <mergeCell ref="Z1:AX1"/>
    <mergeCell ref="AH13:AJ13"/>
    <mergeCell ref="AK14:AM14"/>
    <mergeCell ref="AB4:AD4"/>
    <mergeCell ref="AH10:AJ10"/>
    <mergeCell ref="Y2:AA2"/>
    <mergeCell ref="AB2:AX2"/>
    <mergeCell ref="Y3:AA3"/>
    <mergeCell ref="Y17:AA17"/>
    <mergeCell ref="AN24:AP24"/>
    <mergeCell ref="AN17:AP17"/>
    <mergeCell ref="AN22:AP22"/>
    <mergeCell ref="AK17:AM17"/>
    <mergeCell ref="AK21:AM21"/>
    <mergeCell ref="AB17:AD17"/>
    <mergeCell ref="AE17:AG17"/>
    <mergeCell ref="AH17:AJ17"/>
    <mergeCell ref="AB18:AD18"/>
    <mergeCell ref="AH6:AJ6"/>
    <mergeCell ref="AK7:AM7"/>
    <mergeCell ref="AN10:AP10"/>
    <mergeCell ref="AB32:AD32"/>
    <mergeCell ref="AE33:AG33"/>
    <mergeCell ref="AH34:AJ34"/>
    <mergeCell ref="AB25:AD25"/>
    <mergeCell ref="AE19:AG19"/>
    <mergeCell ref="AH20:AJ20"/>
    <mergeCell ref="AH24:AJ24"/>
    <mergeCell ref="M43:O43"/>
    <mergeCell ref="Y24:AA24"/>
    <mergeCell ref="AB24:AD24"/>
    <mergeCell ref="AE24:AG24"/>
    <mergeCell ref="AE31:AG31"/>
    <mergeCell ref="AH31:AJ31"/>
    <mergeCell ref="Y31:AA31"/>
    <mergeCell ref="AB31:AD31"/>
    <mergeCell ref="AE26:AG26"/>
    <mergeCell ref="AH27:AJ27"/>
    <mergeCell ref="M35:O35"/>
    <mergeCell ref="P48:R48"/>
    <mergeCell ref="P43:R43"/>
    <mergeCell ref="M47:O47"/>
    <mergeCell ref="Y32:Z32"/>
    <mergeCell ref="Y33:Z33"/>
    <mergeCell ref="Y35:Z35"/>
    <mergeCell ref="Y34:Z34"/>
    <mergeCell ref="M37:O37"/>
    <mergeCell ref="M41:O4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9" r:id="rId1"/>
  <headerFooter alignWithMargins="0">
    <oddHeader>&amp;L&amp;F/&amp;A</oddHeader>
  </headerFooter>
  <ignoredErrors>
    <ignoredError sqref="Z14 Y4:Z7 Y9:AA9 Y23 Y16 Y18:Z21 Z16:AA17 Z23:AA24 Z11:Z12 Z25:Z26 Z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zoomScale="115" zoomScaleNormal="115" zoomScalePageLayoutView="0" workbookViewId="0" topLeftCell="D1">
      <pane ySplit="3" topLeftCell="A136" activePane="bottomLeft" state="frozen"/>
      <selection pane="topLeft" activeCell="A1" sqref="A1"/>
      <selection pane="bottomLeft" activeCell="I159" sqref="I159"/>
    </sheetView>
  </sheetViews>
  <sheetFormatPr defaultColWidth="9.00390625" defaultRowHeight="14.25"/>
  <cols>
    <col min="1" max="1" width="6.25390625" style="2" customWidth="1"/>
    <col min="2" max="3" width="7.125" style="2" customWidth="1"/>
    <col min="4" max="4" width="16.375" style="3" customWidth="1"/>
    <col min="5" max="5" width="4.125" style="2" customWidth="1"/>
    <col min="6" max="6" width="4.125" style="3" customWidth="1"/>
    <col min="7" max="7" width="4.125" style="2" customWidth="1"/>
    <col min="8" max="8" width="16.375" style="3" customWidth="1"/>
    <col min="9" max="9" width="10.625" style="3" bestFit="1" customWidth="1"/>
    <col min="10" max="10" width="5.625" style="4" customWidth="1"/>
    <col min="11" max="11" width="7.00390625" style="3" customWidth="1"/>
    <col min="12" max="13" width="6.75390625" style="2" customWidth="1"/>
    <col min="14" max="14" width="16.375" style="2" customWidth="1"/>
    <col min="15" max="17" width="4.125" style="2" customWidth="1"/>
    <col min="18" max="18" width="16.375" style="2" customWidth="1"/>
    <col min="19" max="19" width="10.75390625" style="2" bestFit="1" customWidth="1"/>
    <col min="20" max="20" width="3.125" style="2" customWidth="1"/>
    <col min="21" max="21" width="16.25390625" style="2" bestFit="1" customWidth="1"/>
    <col min="22" max="22" width="18.00390625" style="2" customWidth="1"/>
    <col min="23" max="23" width="17.875" style="2" customWidth="1"/>
    <col min="24" max="24" width="18.00390625" style="2" customWidth="1"/>
    <col min="25" max="25" width="15.75390625" style="2" customWidth="1"/>
    <col min="26" max="26" width="17.125" style="2" customWidth="1"/>
    <col min="27" max="16384" width="9.00390625" style="2" customWidth="1"/>
  </cols>
  <sheetData>
    <row r="1" spans="1:19" ht="24" customHeight="1">
      <c r="A1" s="299" t="s">
        <v>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ht="24" customHeight="1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</row>
    <row r="3" spans="1:19" ht="25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19" ht="25.5" customHeight="1">
      <c r="A4" s="306" t="s">
        <v>68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9" ht="25.5" customHeight="1" thickBot="1">
      <c r="A5" s="307" t="s">
        <v>69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1:19" s="5" customFormat="1" ht="21" customHeight="1">
      <c r="A6" s="285">
        <v>39220</v>
      </c>
      <c r="B6" s="286"/>
      <c r="C6" s="287"/>
      <c r="D6" s="288" t="s">
        <v>111</v>
      </c>
      <c r="E6" s="289"/>
      <c r="F6" s="289"/>
      <c r="G6" s="289"/>
      <c r="H6" s="289"/>
      <c r="I6" s="290"/>
      <c r="K6" s="285">
        <v>39227</v>
      </c>
      <c r="L6" s="286"/>
      <c r="M6" s="287"/>
      <c r="N6" s="288" t="s">
        <v>111</v>
      </c>
      <c r="O6" s="289"/>
      <c r="P6" s="289"/>
      <c r="Q6" s="289"/>
      <c r="R6" s="289"/>
      <c r="S6" s="290"/>
    </row>
    <row r="7" spans="1:19" s="7" customFormat="1" ht="21" customHeight="1">
      <c r="A7" s="113" t="s">
        <v>25</v>
      </c>
      <c r="B7" s="6" t="s">
        <v>41</v>
      </c>
      <c r="C7" s="6" t="s">
        <v>64</v>
      </c>
      <c r="D7" s="282" t="s">
        <v>26</v>
      </c>
      <c r="E7" s="283"/>
      <c r="F7" s="283"/>
      <c r="G7" s="283"/>
      <c r="H7" s="284"/>
      <c r="I7" s="114" t="s">
        <v>27</v>
      </c>
      <c r="K7" s="113" t="s">
        <v>25</v>
      </c>
      <c r="L7" s="6" t="s">
        <v>41</v>
      </c>
      <c r="M7" s="6" t="s">
        <v>64</v>
      </c>
      <c r="N7" s="282" t="s">
        <v>26</v>
      </c>
      <c r="O7" s="283"/>
      <c r="P7" s="283"/>
      <c r="Q7" s="283"/>
      <c r="R7" s="284"/>
      <c r="S7" s="114" t="s">
        <v>27</v>
      </c>
    </row>
    <row r="8" spans="1:19" s="14" customFormat="1" ht="21" customHeight="1">
      <c r="A8" s="65">
        <v>1</v>
      </c>
      <c r="B8" s="13" t="s">
        <v>112</v>
      </c>
      <c r="C8" s="15" t="s">
        <v>123</v>
      </c>
      <c r="D8" s="68" t="s">
        <v>138</v>
      </c>
      <c r="E8" s="112">
        <v>1</v>
      </c>
      <c r="F8" s="112" t="s">
        <v>43</v>
      </c>
      <c r="G8" s="112">
        <v>1</v>
      </c>
      <c r="H8" s="69" t="s">
        <v>190</v>
      </c>
      <c r="I8" s="115">
        <v>2</v>
      </c>
      <c r="K8" s="65">
        <v>1</v>
      </c>
      <c r="L8" s="13" t="s">
        <v>112</v>
      </c>
      <c r="M8" s="15" t="s">
        <v>155</v>
      </c>
      <c r="N8" s="68" t="str">
        <f>D9</f>
        <v>F C目黒原町</v>
      </c>
      <c r="O8" s="112">
        <v>2</v>
      </c>
      <c r="P8" s="112" t="s">
        <v>43</v>
      </c>
      <c r="Q8" s="112">
        <v>4</v>
      </c>
      <c r="R8" s="69" t="str">
        <f>'組分'!C39</f>
        <v>上目黒F Cドラゴン</v>
      </c>
      <c r="S8" s="115" t="s">
        <v>193</v>
      </c>
    </row>
    <row r="9" spans="1:19" s="14" customFormat="1" ht="21" customHeight="1">
      <c r="A9" s="65">
        <v>2</v>
      </c>
      <c r="B9" s="13">
        <v>0.4305555555555556</v>
      </c>
      <c r="C9" s="15" t="s">
        <v>132</v>
      </c>
      <c r="D9" s="68" t="s">
        <v>142</v>
      </c>
      <c r="E9" s="112">
        <v>2</v>
      </c>
      <c r="F9" s="112" t="s">
        <v>43</v>
      </c>
      <c r="G9" s="112">
        <v>3</v>
      </c>
      <c r="H9" s="69" t="s">
        <v>143</v>
      </c>
      <c r="I9" s="115">
        <v>1</v>
      </c>
      <c r="K9" s="65">
        <v>2</v>
      </c>
      <c r="L9" s="13">
        <v>0.4305555555555556</v>
      </c>
      <c r="M9" s="15"/>
      <c r="N9" s="68"/>
      <c r="O9" s="112"/>
      <c r="P9" s="112" t="s">
        <v>43</v>
      </c>
      <c r="Q9" s="112"/>
      <c r="R9" s="69"/>
      <c r="S9" s="115"/>
    </row>
    <row r="10" spans="1:19" s="14" customFormat="1" ht="21" customHeight="1">
      <c r="A10" s="65">
        <v>3</v>
      </c>
      <c r="B10" s="13">
        <v>0.4444444444444444</v>
      </c>
      <c r="C10" s="15" t="s">
        <v>121</v>
      </c>
      <c r="D10" s="68" t="s">
        <v>141</v>
      </c>
      <c r="E10" s="112">
        <v>10</v>
      </c>
      <c r="F10" s="112" t="s">
        <v>43</v>
      </c>
      <c r="G10" s="112">
        <v>0</v>
      </c>
      <c r="H10" s="69" t="s">
        <v>99</v>
      </c>
      <c r="I10" s="115">
        <v>4</v>
      </c>
      <c r="K10" s="65">
        <v>3</v>
      </c>
      <c r="L10" s="13">
        <v>0.4444444444444444</v>
      </c>
      <c r="M10" s="15" t="s">
        <v>156</v>
      </c>
      <c r="N10" s="68" t="str">
        <f>H17</f>
        <v>FC千代田</v>
      </c>
      <c r="O10" s="112">
        <v>1</v>
      </c>
      <c r="P10" s="112" t="s">
        <v>43</v>
      </c>
      <c r="Q10" s="112">
        <v>0</v>
      </c>
      <c r="R10" s="69" t="str">
        <f>R8</f>
        <v>上目黒F Cドラゴン</v>
      </c>
      <c r="S10" s="115" t="s">
        <v>191</v>
      </c>
    </row>
    <row r="11" spans="1:19" s="14" customFormat="1" ht="21" customHeight="1">
      <c r="A11" s="65">
        <v>4</v>
      </c>
      <c r="B11" s="13">
        <v>0.4583333333333333</v>
      </c>
      <c r="C11" s="15" t="s">
        <v>122</v>
      </c>
      <c r="D11" s="68" t="s">
        <v>101</v>
      </c>
      <c r="E11" s="112">
        <v>3</v>
      </c>
      <c r="F11" s="112" t="s">
        <v>43</v>
      </c>
      <c r="G11" s="112">
        <v>1</v>
      </c>
      <c r="H11" s="69" t="s">
        <v>102</v>
      </c>
      <c r="I11" s="115">
        <v>3</v>
      </c>
      <c r="K11" s="65">
        <v>4</v>
      </c>
      <c r="L11" s="13">
        <v>0.4583333333333333</v>
      </c>
      <c r="M11" s="15"/>
      <c r="N11" s="68"/>
      <c r="O11" s="112"/>
      <c r="P11" s="112" t="s">
        <v>43</v>
      </c>
      <c r="Q11" s="112"/>
      <c r="R11" s="69"/>
      <c r="S11" s="115"/>
    </row>
    <row r="12" spans="1:19" s="14" customFormat="1" ht="21" customHeight="1">
      <c r="A12" s="65">
        <v>5</v>
      </c>
      <c r="B12" s="13">
        <v>0.472222222222222</v>
      </c>
      <c r="C12" s="15" t="s">
        <v>127</v>
      </c>
      <c r="D12" s="68" t="s">
        <v>138</v>
      </c>
      <c r="E12" s="112">
        <v>1</v>
      </c>
      <c r="F12" s="112" t="s">
        <v>43</v>
      </c>
      <c r="G12" s="112">
        <v>1</v>
      </c>
      <c r="H12" s="69" t="s">
        <v>140</v>
      </c>
      <c r="I12" s="115">
        <v>6</v>
      </c>
      <c r="K12" s="65">
        <v>5</v>
      </c>
      <c r="L12" s="13">
        <v>0.472222222222222</v>
      </c>
      <c r="M12" s="15" t="s">
        <v>63</v>
      </c>
      <c r="N12" s="68" t="s">
        <v>170</v>
      </c>
      <c r="O12" s="112"/>
      <c r="P12" s="112" t="s">
        <v>43</v>
      </c>
      <c r="Q12" s="112"/>
      <c r="R12" s="69" t="s">
        <v>171</v>
      </c>
      <c r="S12" s="115" t="s">
        <v>192</v>
      </c>
    </row>
    <row r="13" spans="1:19" s="14" customFormat="1" ht="21" customHeight="1">
      <c r="A13" s="65">
        <v>6</v>
      </c>
      <c r="B13" s="13">
        <v>0.486111111111111</v>
      </c>
      <c r="C13" s="15" t="s">
        <v>124</v>
      </c>
      <c r="D13" s="68" t="s">
        <v>143</v>
      </c>
      <c r="E13" s="112">
        <v>0</v>
      </c>
      <c r="F13" s="112" t="s">
        <v>43</v>
      </c>
      <c r="G13" s="112">
        <v>3</v>
      </c>
      <c r="H13" s="69" t="s">
        <v>105</v>
      </c>
      <c r="I13" s="115">
        <v>5</v>
      </c>
      <c r="K13" s="65">
        <v>6</v>
      </c>
      <c r="L13" s="13">
        <v>0.486111111111111</v>
      </c>
      <c r="M13" s="15"/>
      <c r="N13" s="68"/>
      <c r="O13" s="112"/>
      <c r="P13" s="112" t="s">
        <v>43</v>
      </c>
      <c r="Q13" s="112"/>
      <c r="R13" s="69"/>
      <c r="S13" s="115"/>
    </row>
    <row r="14" spans="1:19" s="14" customFormat="1" ht="21" customHeight="1">
      <c r="A14" s="65">
        <v>7</v>
      </c>
      <c r="B14" s="13">
        <v>0.5</v>
      </c>
      <c r="C14" s="15" t="s">
        <v>125</v>
      </c>
      <c r="D14" s="68" t="s">
        <v>141</v>
      </c>
      <c r="E14" s="112">
        <v>3</v>
      </c>
      <c r="F14" s="112" t="s">
        <v>43</v>
      </c>
      <c r="G14" s="112">
        <v>0</v>
      </c>
      <c r="H14" s="69" t="s">
        <v>101</v>
      </c>
      <c r="I14" s="115">
        <v>8</v>
      </c>
      <c r="K14" s="65">
        <v>7</v>
      </c>
      <c r="L14" s="13">
        <v>0.5</v>
      </c>
      <c r="M14" s="15"/>
      <c r="N14" s="68"/>
      <c r="O14" s="112"/>
      <c r="P14" s="112" t="s">
        <v>43</v>
      </c>
      <c r="Q14" s="112"/>
      <c r="R14" s="69"/>
      <c r="S14" s="115"/>
    </row>
    <row r="15" spans="1:19" s="14" customFormat="1" ht="21" customHeight="1">
      <c r="A15" s="65">
        <v>8</v>
      </c>
      <c r="B15" s="13">
        <v>0.513888888888889</v>
      </c>
      <c r="C15" s="15" t="s">
        <v>126</v>
      </c>
      <c r="D15" s="68" t="s">
        <v>99</v>
      </c>
      <c r="E15" s="112">
        <v>0</v>
      </c>
      <c r="F15" s="112" t="s">
        <v>43</v>
      </c>
      <c r="G15" s="112">
        <v>9</v>
      </c>
      <c r="H15" s="69" t="s">
        <v>102</v>
      </c>
      <c r="I15" s="115">
        <v>7</v>
      </c>
      <c r="K15" s="65">
        <v>8</v>
      </c>
      <c r="L15" s="13">
        <v>0.513888888888889</v>
      </c>
      <c r="M15" s="15"/>
      <c r="N15" s="68"/>
      <c r="O15" s="112"/>
      <c r="P15" s="112" t="s">
        <v>43</v>
      </c>
      <c r="Q15" s="112"/>
      <c r="R15" s="69"/>
      <c r="S15" s="115"/>
    </row>
    <row r="16" spans="1:19" s="14" customFormat="1" ht="21" customHeight="1">
      <c r="A16" s="65">
        <v>9</v>
      </c>
      <c r="B16" s="13">
        <v>0.527777777777778</v>
      </c>
      <c r="C16" s="15" t="s">
        <v>130</v>
      </c>
      <c r="D16" s="68" t="s">
        <v>140</v>
      </c>
      <c r="E16" s="112">
        <v>3</v>
      </c>
      <c r="F16" s="112" t="s">
        <v>43</v>
      </c>
      <c r="G16" s="112">
        <v>4</v>
      </c>
      <c r="H16" s="69" t="s">
        <v>139</v>
      </c>
      <c r="I16" s="115">
        <v>10</v>
      </c>
      <c r="K16" s="65">
        <v>9</v>
      </c>
      <c r="L16" s="13">
        <v>0.527777777777778</v>
      </c>
      <c r="M16" s="15"/>
      <c r="N16" s="68"/>
      <c r="O16" s="112"/>
      <c r="P16" s="112" t="s">
        <v>43</v>
      </c>
      <c r="Q16" s="112"/>
      <c r="R16" s="69"/>
      <c r="S16" s="115"/>
    </row>
    <row r="17" spans="1:19" s="14" customFormat="1" ht="21" customHeight="1">
      <c r="A17" s="65">
        <v>10</v>
      </c>
      <c r="B17" s="13">
        <v>0.541666666666667</v>
      </c>
      <c r="C17" s="15" t="s">
        <v>134</v>
      </c>
      <c r="D17" s="68" t="s">
        <v>142</v>
      </c>
      <c r="E17" s="112">
        <v>3</v>
      </c>
      <c r="F17" s="112" t="s">
        <v>43</v>
      </c>
      <c r="G17" s="112">
        <v>2</v>
      </c>
      <c r="H17" s="69" t="s">
        <v>105</v>
      </c>
      <c r="I17" s="115">
        <v>9</v>
      </c>
      <c r="K17" s="65">
        <v>10</v>
      </c>
      <c r="L17" s="13">
        <v>0.541666666666667</v>
      </c>
      <c r="M17" s="15"/>
      <c r="N17" s="68"/>
      <c r="O17" s="112"/>
      <c r="P17" s="112" t="s">
        <v>43</v>
      </c>
      <c r="Q17" s="112"/>
      <c r="R17" s="69"/>
      <c r="S17" s="115"/>
    </row>
    <row r="18" spans="1:19" s="14" customFormat="1" ht="21" customHeight="1">
      <c r="A18" s="65">
        <v>11</v>
      </c>
      <c r="B18" s="13">
        <v>0.555555555555555</v>
      </c>
      <c r="C18" s="15" t="s">
        <v>128</v>
      </c>
      <c r="D18" s="68" t="s">
        <v>141</v>
      </c>
      <c r="E18" s="112">
        <v>3</v>
      </c>
      <c r="F18" s="112" t="s">
        <v>43</v>
      </c>
      <c r="G18" s="112">
        <v>0</v>
      </c>
      <c r="H18" s="69" t="s">
        <v>102</v>
      </c>
      <c r="I18" s="115">
        <v>12</v>
      </c>
      <c r="K18" s="65">
        <v>11</v>
      </c>
      <c r="L18" s="13">
        <v>0.555555555555555</v>
      </c>
      <c r="M18" s="15"/>
      <c r="N18" s="68"/>
      <c r="O18" s="112"/>
      <c r="P18" s="112" t="s">
        <v>43</v>
      </c>
      <c r="Q18" s="112"/>
      <c r="R18" s="69"/>
      <c r="S18" s="115"/>
    </row>
    <row r="19" spans="1:19" s="14" customFormat="1" ht="21" customHeight="1">
      <c r="A19" s="65">
        <v>12</v>
      </c>
      <c r="B19" s="13" t="s">
        <v>113</v>
      </c>
      <c r="C19" s="15" t="s">
        <v>129</v>
      </c>
      <c r="D19" s="68" t="s">
        <v>99</v>
      </c>
      <c r="E19" s="112">
        <v>1</v>
      </c>
      <c r="F19" s="112" t="s">
        <v>43</v>
      </c>
      <c r="G19" s="112">
        <v>6</v>
      </c>
      <c r="H19" s="69" t="s">
        <v>101</v>
      </c>
      <c r="I19" s="115">
        <v>11</v>
      </c>
      <c r="K19" s="65">
        <v>12</v>
      </c>
      <c r="L19" s="13" t="s">
        <v>113</v>
      </c>
      <c r="M19" s="15"/>
      <c r="N19" s="68"/>
      <c r="O19" s="112"/>
      <c r="P19" s="112" t="s">
        <v>43</v>
      </c>
      <c r="Q19" s="112"/>
      <c r="R19" s="69"/>
      <c r="S19" s="115"/>
    </row>
    <row r="20" spans="1:19" s="14" customFormat="1" ht="21" customHeight="1">
      <c r="A20" s="65">
        <v>13</v>
      </c>
      <c r="B20" s="13" t="s">
        <v>114</v>
      </c>
      <c r="C20" s="15" t="s">
        <v>145</v>
      </c>
      <c r="D20" s="68" t="s">
        <v>151</v>
      </c>
      <c r="E20" s="112">
        <v>1</v>
      </c>
      <c r="F20" s="112" t="s">
        <v>43</v>
      </c>
      <c r="G20" s="112">
        <v>4</v>
      </c>
      <c r="H20" s="69" t="s">
        <v>152</v>
      </c>
      <c r="I20" s="115">
        <v>14</v>
      </c>
      <c r="K20" s="65">
        <v>13</v>
      </c>
      <c r="L20" s="13" t="s">
        <v>114</v>
      </c>
      <c r="M20" s="15"/>
      <c r="N20" s="68"/>
      <c r="O20" s="112"/>
      <c r="P20" s="112" t="s">
        <v>43</v>
      </c>
      <c r="Q20" s="112"/>
      <c r="R20" s="69"/>
      <c r="S20" s="115"/>
    </row>
    <row r="21" spans="1:22" s="14" customFormat="1" ht="21" customHeight="1">
      <c r="A21" s="65">
        <v>14</v>
      </c>
      <c r="B21" s="13" t="s">
        <v>115</v>
      </c>
      <c r="C21" s="15" t="s">
        <v>146</v>
      </c>
      <c r="D21" s="68" t="s">
        <v>153</v>
      </c>
      <c r="E21" s="112">
        <v>0</v>
      </c>
      <c r="F21" s="112" t="s">
        <v>43</v>
      </c>
      <c r="G21" s="112">
        <v>11</v>
      </c>
      <c r="H21" s="69" t="s">
        <v>154</v>
      </c>
      <c r="I21" s="115">
        <v>13</v>
      </c>
      <c r="K21" s="65">
        <v>14</v>
      </c>
      <c r="L21" s="13" t="s">
        <v>115</v>
      </c>
      <c r="M21" s="15"/>
      <c r="N21" s="68"/>
      <c r="O21" s="112"/>
      <c r="P21" s="112" t="s">
        <v>43</v>
      </c>
      <c r="Q21" s="112"/>
      <c r="R21" s="69"/>
      <c r="S21" s="115"/>
      <c r="V21" s="136"/>
    </row>
    <row r="22" spans="1:19" s="14" customFormat="1" ht="21" customHeight="1">
      <c r="A22" s="65">
        <v>15</v>
      </c>
      <c r="B22" s="13" t="s">
        <v>116</v>
      </c>
      <c r="C22" s="15" t="s">
        <v>131</v>
      </c>
      <c r="D22" s="68" t="s">
        <v>144</v>
      </c>
      <c r="E22" s="112">
        <v>5</v>
      </c>
      <c r="F22" s="112" t="s">
        <v>43</v>
      </c>
      <c r="G22" s="112">
        <v>1</v>
      </c>
      <c r="H22" s="69" t="str">
        <f>D24</f>
        <v>FCトリプレッタ　B</v>
      </c>
      <c r="I22" s="115">
        <v>16</v>
      </c>
      <c r="K22" s="65">
        <v>15</v>
      </c>
      <c r="L22" s="13" t="s">
        <v>116</v>
      </c>
      <c r="M22" s="15"/>
      <c r="N22" s="68"/>
      <c r="O22" s="112"/>
      <c r="P22" s="112" t="s">
        <v>43</v>
      </c>
      <c r="Q22" s="112"/>
      <c r="R22" s="69"/>
      <c r="S22" s="115"/>
    </row>
    <row r="23" spans="1:19" s="14" customFormat="1" ht="21" customHeight="1">
      <c r="A23" s="65">
        <v>16</v>
      </c>
      <c r="B23" s="13" t="s">
        <v>117</v>
      </c>
      <c r="C23" s="15" t="s">
        <v>147</v>
      </c>
      <c r="D23" s="68" t="s">
        <v>151</v>
      </c>
      <c r="E23" s="112">
        <v>8</v>
      </c>
      <c r="F23" s="112" t="s">
        <v>43</v>
      </c>
      <c r="G23" s="112">
        <v>0</v>
      </c>
      <c r="H23" s="69" t="s">
        <v>153</v>
      </c>
      <c r="I23" s="115">
        <v>15</v>
      </c>
      <c r="K23" s="65">
        <v>16</v>
      </c>
      <c r="L23" s="13" t="s">
        <v>117</v>
      </c>
      <c r="M23" s="15"/>
      <c r="N23" s="68"/>
      <c r="O23" s="112"/>
      <c r="P23" s="112" t="s">
        <v>43</v>
      </c>
      <c r="Q23" s="112"/>
      <c r="R23" s="69"/>
      <c r="S23" s="115"/>
    </row>
    <row r="24" spans="1:19" s="14" customFormat="1" ht="21" customHeight="1">
      <c r="A24" s="65">
        <v>17</v>
      </c>
      <c r="B24" s="13" t="s">
        <v>118</v>
      </c>
      <c r="C24" s="15" t="s">
        <v>133</v>
      </c>
      <c r="D24" s="68" t="s">
        <v>108</v>
      </c>
      <c r="E24" s="112">
        <v>4</v>
      </c>
      <c r="F24" s="112" t="s">
        <v>43</v>
      </c>
      <c r="G24" s="112">
        <v>0</v>
      </c>
      <c r="H24" s="69" t="s">
        <v>110</v>
      </c>
      <c r="I24" s="115">
        <v>18</v>
      </c>
      <c r="K24" s="65">
        <v>17</v>
      </c>
      <c r="L24" s="13" t="s">
        <v>118</v>
      </c>
      <c r="M24" s="15"/>
      <c r="N24" s="68"/>
      <c r="O24" s="112"/>
      <c r="P24" s="112" t="s">
        <v>43</v>
      </c>
      <c r="Q24" s="112"/>
      <c r="R24" s="69"/>
      <c r="S24" s="115"/>
    </row>
    <row r="25" spans="1:19" s="14" customFormat="1" ht="21" customHeight="1">
      <c r="A25" s="65">
        <v>18</v>
      </c>
      <c r="B25" s="13" t="s">
        <v>119</v>
      </c>
      <c r="C25" s="15" t="s">
        <v>148</v>
      </c>
      <c r="D25" s="68" t="s">
        <v>152</v>
      </c>
      <c r="E25" s="112">
        <v>0</v>
      </c>
      <c r="F25" s="112" t="s">
        <v>43</v>
      </c>
      <c r="G25" s="112">
        <v>3</v>
      </c>
      <c r="H25" s="69" t="s">
        <v>154</v>
      </c>
      <c r="I25" s="115">
        <v>17</v>
      </c>
      <c r="K25" s="65">
        <v>18</v>
      </c>
      <c r="L25" s="13" t="s">
        <v>119</v>
      </c>
      <c r="M25" s="15"/>
      <c r="N25" s="68"/>
      <c r="O25" s="112"/>
      <c r="P25" s="112" t="s">
        <v>43</v>
      </c>
      <c r="Q25" s="112"/>
      <c r="R25" s="69"/>
      <c r="S25" s="115"/>
    </row>
    <row r="26" spans="1:19" s="14" customFormat="1" ht="21" customHeight="1">
      <c r="A26" s="65">
        <v>19</v>
      </c>
      <c r="B26" s="13" t="s">
        <v>120</v>
      </c>
      <c r="C26" s="15" t="s">
        <v>135</v>
      </c>
      <c r="D26" s="68" t="s">
        <v>144</v>
      </c>
      <c r="E26" s="112">
        <v>7</v>
      </c>
      <c r="F26" s="112" t="s">
        <v>43</v>
      </c>
      <c r="G26" s="112">
        <v>1</v>
      </c>
      <c r="H26" s="69" t="str">
        <f>H24</f>
        <v>F C落合</v>
      </c>
      <c r="I26" s="115">
        <v>21</v>
      </c>
      <c r="K26" s="65">
        <v>19</v>
      </c>
      <c r="L26" s="13" t="s">
        <v>120</v>
      </c>
      <c r="M26" s="15"/>
      <c r="N26" s="68"/>
      <c r="O26" s="112"/>
      <c r="P26" s="112" t="s">
        <v>43</v>
      </c>
      <c r="Q26" s="112"/>
      <c r="R26" s="69"/>
      <c r="S26" s="115"/>
    </row>
    <row r="27" spans="1:19" s="14" customFormat="1" ht="21" customHeight="1">
      <c r="A27" s="65">
        <v>20</v>
      </c>
      <c r="B27" s="13" t="s">
        <v>136</v>
      </c>
      <c r="C27" s="15" t="s">
        <v>149</v>
      </c>
      <c r="D27" s="68" t="s">
        <v>151</v>
      </c>
      <c r="E27" s="112">
        <v>1</v>
      </c>
      <c r="F27" s="112" t="s">
        <v>43</v>
      </c>
      <c r="G27" s="112">
        <v>2</v>
      </c>
      <c r="H27" s="69" t="s">
        <v>154</v>
      </c>
      <c r="I27" s="115">
        <v>19</v>
      </c>
      <c r="K27" s="65">
        <v>20</v>
      </c>
      <c r="L27" s="13" t="s">
        <v>136</v>
      </c>
      <c r="M27" s="15"/>
      <c r="N27" s="68"/>
      <c r="O27" s="112"/>
      <c r="P27" s="112" t="s">
        <v>43</v>
      </c>
      <c r="Q27" s="112"/>
      <c r="R27" s="69"/>
      <c r="S27" s="115"/>
    </row>
    <row r="28" spans="1:19" s="14" customFormat="1" ht="21" customHeight="1" thickBot="1">
      <c r="A28" s="66">
        <v>21</v>
      </c>
      <c r="B28" s="67" t="s">
        <v>137</v>
      </c>
      <c r="C28" s="132" t="s">
        <v>150</v>
      </c>
      <c r="D28" s="133" t="s">
        <v>152</v>
      </c>
      <c r="E28" s="134">
        <v>10</v>
      </c>
      <c r="F28" s="134" t="s">
        <v>43</v>
      </c>
      <c r="G28" s="134">
        <v>0</v>
      </c>
      <c r="H28" s="135" t="s">
        <v>153</v>
      </c>
      <c r="I28" s="116">
        <v>20</v>
      </c>
      <c r="K28" s="66">
        <v>21</v>
      </c>
      <c r="L28" s="67" t="s">
        <v>137</v>
      </c>
      <c r="M28" s="132"/>
      <c r="N28" s="133"/>
      <c r="O28" s="134"/>
      <c r="P28" s="134" t="s">
        <v>43</v>
      </c>
      <c r="Q28" s="134"/>
      <c r="R28" s="135"/>
      <c r="S28" s="116"/>
    </row>
    <row r="29" ht="15" thickBot="1"/>
    <row r="30" spans="1:10" ht="20.25" customHeight="1">
      <c r="A30" s="285">
        <v>39228</v>
      </c>
      <c r="B30" s="286"/>
      <c r="C30" s="287"/>
      <c r="D30" s="288" t="s">
        <v>111</v>
      </c>
      <c r="E30" s="289"/>
      <c r="F30" s="289"/>
      <c r="G30" s="289"/>
      <c r="H30" s="289"/>
      <c r="I30" s="290"/>
      <c r="J30" s="5"/>
    </row>
    <row r="31" spans="1:10" ht="20.25" customHeight="1">
      <c r="A31" s="152" t="s">
        <v>25</v>
      </c>
      <c r="B31" s="153" t="s">
        <v>41</v>
      </c>
      <c r="C31" s="153" t="s">
        <v>64</v>
      </c>
      <c r="D31" s="308" t="s">
        <v>26</v>
      </c>
      <c r="E31" s="309"/>
      <c r="F31" s="309"/>
      <c r="G31" s="309"/>
      <c r="H31" s="310"/>
      <c r="I31" s="154" t="s">
        <v>27</v>
      </c>
      <c r="J31" s="7"/>
    </row>
    <row r="32" spans="1:10" ht="20.25" customHeight="1">
      <c r="A32" s="65">
        <v>1</v>
      </c>
      <c r="B32" s="13" t="s">
        <v>112</v>
      </c>
      <c r="C32" s="15" t="s">
        <v>161</v>
      </c>
      <c r="D32" s="68" t="str">
        <f>'組分'!C65</f>
        <v>五本木F C</v>
      </c>
      <c r="E32" s="112">
        <v>5</v>
      </c>
      <c r="F32" s="112" t="s">
        <v>43</v>
      </c>
      <c r="G32" s="112">
        <v>1</v>
      </c>
      <c r="H32" s="69" t="str">
        <f>'組分'!C66</f>
        <v>月光原S C</v>
      </c>
      <c r="I32" s="115">
        <v>2</v>
      </c>
      <c r="J32" s="14"/>
    </row>
    <row r="33" spans="1:10" ht="20.25" customHeight="1">
      <c r="A33" s="65">
        <v>2</v>
      </c>
      <c r="B33" s="13">
        <v>0.4305555555555556</v>
      </c>
      <c r="C33" s="15" t="s">
        <v>164</v>
      </c>
      <c r="D33" s="68" t="str">
        <f>'組分'!C6</f>
        <v>烏森S C</v>
      </c>
      <c r="E33" s="112">
        <v>1</v>
      </c>
      <c r="F33" s="112" t="s">
        <v>43</v>
      </c>
      <c r="G33" s="112">
        <v>4</v>
      </c>
      <c r="H33" s="69" t="str">
        <f>'組分'!C7</f>
        <v>自由が丘SC</v>
      </c>
      <c r="I33" s="115">
        <v>1</v>
      </c>
      <c r="J33" s="14"/>
    </row>
    <row r="34" spans="1:10" ht="20.25" customHeight="1">
      <c r="A34" s="65">
        <v>3</v>
      </c>
      <c r="B34" s="13">
        <v>0.4444444444444444</v>
      </c>
      <c r="C34" s="15" t="s">
        <v>162</v>
      </c>
      <c r="D34" s="68" t="str">
        <f>D32</f>
        <v>五本木F C</v>
      </c>
      <c r="E34" s="112">
        <v>1</v>
      </c>
      <c r="F34" s="112" t="s">
        <v>43</v>
      </c>
      <c r="G34" s="112">
        <v>1</v>
      </c>
      <c r="H34" s="69" t="str">
        <f>'組分'!C64</f>
        <v>B O N O S</v>
      </c>
      <c r="I34" s="115">
        <v>4</v>
      </c>
      <c r="J34" s="14"/>
    </row>
    <row r="35" spans="1:10" ht="20.25" customHeight="1">
      <c r="A35" s="65">
        <v>4</v>
      </c>
      <c r="B35" s="13">
        <v>0.4583333333333333</v>
      </c>
      <c r="C35" s="15" t="s">
        <v>165</v>
      </c>
      <c r="D35" s="68" t="str">
        <f>D33</f>
        <v>烏森S C</v>
      </c>
      <c r="E35" s="112">
        <v>2</v>
      </c>
      <c r="F35" s="112" t="s">
        <v>43</v>
      </c>
      <c r="G35" s="112">
        <v>2</v>
      </c>
      <c r="H35" s="69" t="s">
        <v>194</v>
      </c>
      <c r="I35" s="115">
        <v>3</v>
      </c>
      <c r="J35" s="14"/>
    </row>
    <row r="36" spans="1:10" ht="20.25" customHeight="1">
      <c r="A36" s="65">
        <v>5</v>
      </c>
      <c r="B36" s="13">
        <v>0.472222222222222</v>
      </c>
      <c r="C36" s="15" t="s">
        <v>163</v>
      </c>
      <c r="D36" s="68" t="str">
        <f>H32</f>
        <v>月光原S C</v>
      </c>
      <c r="E36" s="112">
        <v>4</v>
      </c>
      <c r="F36" s="112" t="s">
        <v>43</v>
      </c>
      <c r="G36" s="112">
        <v>1</v>
      </c>
      <c r="H36" s="69" t="str">
        <f>H34</f>
        <v>B O N O S</v>
      </c>
      <c r="I36" s="115">
        <v>6</v>
      </c>
      <c r="J36" s="14"/>
    </row>
    <row r="37" spans="1:10" ht="20.25" customHeight="1">
      <c r="A37" s="65">
        <v>6</v>
      </c>
      <c r="B37" s="13">
        <v>0.486111111111111</v>
      </c>
      <c r="C37" s="15" t="s">
        <v>166</v>
      </c>
      <c r="D37" s="68" t="str">
        <f>H33</f>
        <v>自由が丘SC</v>
      </c>
      <c r="E37" s="112">
        <v>4</v>
      </c>
      <c r="F37" s="112" t="s">
        <v>43</v>
      </c>
      <c r="G37" s="112">
        <v>0</v>
      </c>
      <c r="H37" s="69" t="str">
        <f>H35</f>
        <v>淀橋F C</v>
      </c>
      <c r="I37" s="115">
        <v>5</v>
      </c>
      <c r="J37" s="14"/>
    </row>
    <row r="38" spans="1:10" ht="20.25" customHeight="1">
      <c r="A38" s="65">
        <v>7</v>
      </c>
      <c r="B38" s="13">
        <v>0.5</v>
      </c>
      <c r="C38" s="15" t="s">
        <v>167</v>
      </c>
      <c r="D38" s="68" t="str">
        <f>'組分'!C13</f>
        <v>本町スポーツ少年団</v>
      </c>
      <c r="E38" s="112">
        <v>0</v>
      </c>
      <c r="F38" s="112" t="s">
        <v>43</v>
      </c>
      <c r="G38" s="112">
        <v>2</v>
      </c>
      <c r="H38" s="69" t="str">
        <f>'組分'!C14</f>
        <v>SCシクス</v>
      </c>
      <c r="I38" s="115">
        <v>8</v>
      </c>
      <c r="J38" s="14"/>
    </row>
    <row r="39" spans="1:10" ht="20.25" customHeight="1">
      <c r="A39" s="65">
        <v>8</v>
      </c>
      <c r="B39" s="13">
        <v>0.513888888888889</v>
      </c>
      <c r="C39" s="15" t="s">
        <v>159</v>
      </c>
      <c r="D39" s="68" t="str">
        <f>'組分'!C32</f>
        <v>東根ＪＦＣ</v>
      </c>
      <c r="E39" s="112">
        <v>4</v>
      </c>
      <c r="F39" s="112" t="s">
        <v>43</v>
      </c>
      <c r="G39" s="112">
        <v>0</v>
      </c>
      <c r="H39" s="69" t="str">
        <f>'組分'!C35</f>
        <v>上目黒F Cタイガー</v>
      </c>
      <c r="I39" s="115">
        <v>7</v>
      </c>
      <c r="J39" s="14"/>
    </row>
    <row r="40" spans="1:10" ht="20.25" customHeight="1">
      <c r="A40" s="65">
        <v>9</v>
      </c>
      <c r="B40" s="13">
        <v>0.527777777777778</v>
      </c>
      <c r="C40" s="15" t="s">
        <v>168</v>
      </c>
      <c r="D40" s="68" t="str">
        <f>D38</f>
        <v>本町スポーツ少年団</v>
      </c>
      <c r="E40" s="112">
        <v>0</v>
      </c>
      <c r="F40" s="112" t="s">
        <v>43</v>
      </c>
      <c r="G40" s="112">
        <v>10</v>
      </c>
      <c r="H40" s="69" t="str">
        <f>'組分'!C12</f>
        <v>FCトリプレッタA</v>
      </c>
      <c r="I40" s="115">
        <v>10</v>
      </c>
      <c r="J40" s="14"/>
    </row>
    <row r="41" spans="1:10" ht="20.25" customHeight="1">
      <c r="A41" s="65">
        <v>10</v>
      </c>
      <c r="B41" s="13">
        <v>0.541666666666667</v>
      </c>
      <c r="C41" s="15" t="s">
        <v>158</v>
      </c>
      <c r="D41" s="68" t="str">
        <f>'組分'!C33</f>
        <v>不動小S C</v>
      </c>
      <c r="E41" s="112">
        <v>1</v>
      </c>
      <c r="F41" s="112" t="s">
        <v>43</v>
      </c>
      <c r="G41" s="112">
        <v>0</v>
      </c>
      <c r="H41" s="69" t="str">
        <f>H39</f>
        <v>上目黒F Cタイガー</v>
      </c>
      <c r="I41" s="115">
        <v>9</v>
      </c>
      <c r="J41" s="14"/>
    </row>
    <row r="42" spans="1:10" ht="20.25" customHeight="1">
      <c r="A42" s="65">
        <v>11</v>
      </c>
      <c r="B42" s="13">
        <v>0.555555555555555</v>
      </c>
      <c r="C42" s="15" t="s">
        <v>169</v>
      </c>
      <c r="D42" s="155" t="str">
        <f>H40</f>
        <v>FCトリプレッタA</v>
      </c>
      <c r="E42" s="112">
        <v>5</v>
      </c>
      <c r="F42" s="112" t="s">
        <v>43</v>
      </c>
      <c r="G42" s="112">
        <v>0</v>
      </c>
      <c r="H42" s="69" t="str">
        <f>H38</f>
        <v>SCシクス</v>
      </c>
      <c r="I42" s="115">
        <v>13</v>
      </c>
      <c r="J42" s="14"/>
    </row>
    <row r="43" spans="1:10" ht="20.25" customHeight="1">
      <c r="A43" s="65">
        <v>12</v>
      </c>
      <c r="B43" s="13" t="s">
        <v>113</v>
      </c>
      <c r="C43" s="15" t="s">
        <v>160</v>
      </c>
      <c r="D43" s="68" t="str">
        <f>'組分'!C34</f>
        <v>渋谷セントラルSC</v>
      </c>
      <c r="E43" s="112">
        <v>3</v>
      </c>
      <c r="F43" s="112" t="s">
        <v>43</v>
      </c>
      <c r="G43" s="112">
        <v>0</v>
      </c>
      <c r="H43" s="69" t="str">
        <f>H41</f>
        <v>上目黒F Cタイガー</v>
      </c>
      <c r="I43" s="115">
        <v>11</v>
      </c>
      <c r="J43" s="14"/>
    </row>
    <row r="44" spans="1:10" ht="20.25" customHeight="1">
      <c r="A44" s="65">
        <v>13</v>
      </c>
      <c r="B44" s="13" t="s">
        <v>114</v>
      </c>
      <c r="C44" s="15" t="s">
        <v>157</v>
      </c>
      <c r="D44" s="68" t="str">
        <f>'組分'!C39</f>
        <v>上目黒F Cドラゴン</v>
      </c>
      <c r="E44" s="112">
        <v>4</v>
      </c>
      <c r="F44" s="112" t="s">
        <v>43</v>
      </c>
      <c r="G44" s="112">
        <v>2</v>
      </c>
      <c r="H44" s="69" t="str">
        <f>'組分'!C40</f>
        <v>金富S C</v>
      </c>
      <c r="I44" s="115">
        <v>12</v>
      </c>
      <c r="J44" s="14"/>
    </row>
    <row r="45" spans="1:10" ht="20.25" customHeight="1">
      <c r="A45" s="65">
        <v>14</v>
      </c>
      <c r="B45" s="13" t="s">
        <v>115</v>
      </c>
      <c r="C45" s="15" t="s">
        <v>195</v>
      </c>
      <c r="D45" s="68"/>
      <c r="E45" s="112"/>
      <c r="F45" s="112" t="s">
        <v>43</v>
      </c>
      <c r="G45" s="112"/>
      <c r="H45" s="69"/>
      <c r="I45" s="115" t="s">
        <v>192</v>
      </c>
      <c r="J45" s="14"/>
    </row>
    <row r="46" spans="1:10" ht="20.25" customHeight="1" thickBot="1">
      <c r="A46" s="66">
        <v>15</v>
      </c>
      <c r="B46" s="67" t="s">
        <v>116</v>
      </c>
      <c r="C46" s="132" t="s">
        <v>195</v>
      </c>
      <c r="D46" s="133"/>
      <c r="E46" s="134"/>
      <c r="F46" s="134" t="s">
        <v>43</v>
      </c>
      <c r="G46" s="134"/>
      <c r="H46" s="135"/>
      <c r="I46" s="116" t="s">
        <v>192</v>
      </c>
      <c r="J46" s="14"/>
    </row>
    <row r="48" ht="15" thickBot="1"/>
    <row r="49" spans="1:19" ht="21" customHeight="1">
      <c r="A49" s="285">
        <v>41447</v>
      </c>
      <c r="B49" s="286"/>
      <c r="C49" s="287"/>
      <c r="D49" s="288" t="s">
        <v>111</v>
      </c>
      <c r="E49" s="289"/>
      <c r="F49" s="289"/>
      <c r="G49" s="289"/>
      <c r="H49" s="289"/>
      <c r="I49" s="290"/>
      <c r="J49" s="167"/>
      <c r="K49" s="285">
        <v>41447</v>
      </c>
      <c r="L49" s="286"/>
      <c r="M49" s="287"/>
      <c r="N49" s="288" t="s">
        <v>224</v>
      </c>
      <c r="O49" s="289"/>
      <c r="P49" s="289"/>
      <c r="Q49" s="289"/>
      <c r="R49" s="289"/>
      <c r="S49" s="290"/>
    </row>
    <row r="50" spans="1:19" ht="21" customHeight="1">
      <c r="A50" s="160"/>
      <c r="B50" s="161"/>
      <c r="C50" s="162"/>
      <c r="D50" s="291" t="s">
        <v>223</v>
      </c>
      <c r="E50" s="292"/>
      <c r="F50" s="292"/>
      <c r="G50" s="292"/>
      <c r="H50" s="292"/>
      <c r="I50" s="293"/>
      <c r="J50" s="167"/>
      <c r="K50" s="160"/>
      <c r="L50" s="161"/>
      <c r="M50" s="162"/>
      <c r="N50" s="291" t="s">
        <v>223</v>
      </c>
      <c r="O50" s="292"/>
      <c r="P50" s="292"/>
      <c r="Q50" s="292"/>
      <c r="R50" s="292"/>
      <c r="S50" s="293"/>
    </row>
    <row r="51" spans="1:19" ht="21" customHeight="1">
      <c r="A51" s="113" t="s">
        <v>25</v>
      </c>
      <c r="B51" s="6" t="s">
        <v>41</v>
      </c>
      <c r="C51" s="6" t="s">
        <v>64</v>
      </c>
      <c r="D51" s="282"/>
      <c r="E51" s="283"/>
      <c r="F51" s="283"/>
      <c r="G51" s="283"/>
      <c r="H51" s="284"/>
      <c r="I51" s="114" t="s">
        <v>27</v>
      </c>
      <c r="K51" s="113" t="s">
        <v>25</v>
      </c>
      <c r="L51" s="6" t="s">
        <v>41</v>
      </c>
      <c r="M51" s="6" t="s">
        <v>64</v>
      </c>
      <c r="N51" s="282"/>
      <c r="O51" s="283"/>
      <c r="P51" s="283"/>
      <c r="Q51" s="283"/>
      <c r="R51" s="284"/>
      <c r="S51" s="114" t="s">
        <v>27</v>
      </c>
    </row>
    <row r="52" spans="1:19" ht="21" customHeight="1">
      <c r="A52" s="65">
        <v>1</v>
      </c>
      <c r="B52" s="13">
        <v>0.5833333333333334</v>
      </c>
      <c r="C52" s="15" t="s">
        <v>201</v>
      </c>
      <c r="D52" s="68" t="s">
        <v>197</v>
      </c>
      <c r="E52" s="112">
        <v>2</v>
      </c>
      <c r="F52" s="112" t="s">
        <v>198</v>
      </c>
      <c r="G52" s="112">
        <v>4</v>
      </c>
      <c r="H52" s="69" t="s">
        <v>200</v>
      </c>
      <c r="I52" s="115">
        <v>2</v>
      </c>
      <c r="K52" s="65">
        <v>1</v>
      </c>
      <c r="L52" s="13">
        <v>0.5833333333333334</v>
      </c>
      <c r="M52" s="15"/>
      <c r="N52" s="68"/>
      <c r="O52" s="112"/>
      <c r="P52" s="112"/>
      <c r="Q52" s="112"/>
      <c r="R52" s="69"/>
      <c r="S52" s="115"/>
    </row>
    <row r="53" spans="1:19" ht="21" customHeight="1">
      <c r="A53" s="65">
        <v>2</v>
      </c>
      <c r="B53" s="157">
        <v>0.5972222222222222</v>
      </c>
      <c r="C53" s="15" t="s">
        <v>212</v>
      </c>
      <c r="D53" s="68" t="s">
        <v>211</v>
      </c>
      <c r="E53" s="112">
        <v>3</v>
      </c>
      <c r="F53" s="112" t="s">
        <v>198</v>
      </c>
      <c r="G53" s="112">
        <v>0</v>
      </c>
      <c r="H53" s="69" t="s">
        <v>213</v>
      </c>
      <c r="I53" s="158">
        <v>1</v>
      </c>
      <c r="K53" s="65">
        <v>2</v>
      </c>
      <c r="L53" s="157">
        <v>0.5972222222222222</v>
      </c>
      <c r="M53" s="15"/>
      <c r="N53" s="68"/>
      <c r="O53" s="112"/>
      <c r="P53" s="112"/>
      <c r="Q53" s="112"/>
      <c r="R53" s="69"/>
      <c r="S53" s="158"/>
    </row>
    <row r="54" spans="1:19" ht="21" customHeight="1">
      <c r="A54" s="65">
        <v>3</v>
      </c>
      <c r="B54" s="13">
        <v>0.611111111111111</v>
      </c>
      <c r="C54" s="15" t="s">
        <v>196</v>
      </c>
      <c r="D54" s="68" t="s">
        <v>197</v>
      </c>
      <c r="E54" s="112">
        <v>2</v>
      </c>
      <c r="F54" s="112" t="s">
        <v>198</v>
      </c>
      <c r="G54" s="112">
        <v>1</v>
      </c>
      <c r="H54" s="69" t="s">
        <v>199</v>
      </c>
      <c r="I54" s="115">
        <v>4</v>
      </c>
      <c r="K54" s="65">
        <v>3</v>
      </c>
      <c r="L54" s="13">
        <v>0.611111111111111</v>
      </c>
      <c r="M54" s="15"/>
      <c r="N54" s="68"/>
      <c r="O54" s="112"/>
      <c r="P54" s="112"/>
      <c r="Q54" s="112"/>
      <c r="R54" s="69"/>
      <c r="S54" s="115"/>
    </row>
    <row r="55" spans="1:19" ht="21" customHeight="1">
      <c r="A55" s="65">
        <v>4</v>
      </c>
      <c r="B55" s="13">
        <v>0.625</v>
      </c>
      <c r="C55" s="15" t="s">
        <v>217</v>
      </c>
      <c r="D55" s="68" t="s">
        <v>204</v>
      </c>
      <c r="E55" s="112">
        <v>2</v>
      </c>
      <c r="F55" s="112" t="s">
        <v>198</v>
      </c>
      <c r="G55" s="112">
        <v>0</v>
      </c>
      <c r="H55" s="69" t="s">
        <v>203</v>
      </c>
      <c r="I55" s="115">
        <v>3</v>
      </c>
      <c r="K55" s="65">
        <v>4</v>
      </c>
      <c r="L55" s="13">
        <v>0.625</v>
      </c>
      <c r="M55" s="15"/>
      <c r="N55" s="68"/>
      <c r="O55" s="112"/>
      <c r="P55" s="112"/>
      <c r="Q55" s="112"/>
      <c r="R55" s="69"/>
      <c r="S55" s="115"/>
    </row>
    <row r="56" spans="1:19" ht="21" customHeight="1">
      <c r="A56" s="65">
        <v>5</v>
      </c>
      <c r="B56" s="13">
        <v>0.638888888888889</v>
      </c>
      <c r="C56" s="163" t="s">
        <v>202</v>
      </c>
      <c r="D56" s="164" t="s">
        <v>200</v>
      </c>
      <c r="E56" s="165">
        <v>4</v>
      </c>
      <c r="F56" s="165" t="s">
        <v>198</v>
      </c>
      <c r="G56" s="165">
        <v>4</v>
      </c>
      <c r="H56" s="166" t="s">
        <v>199</v>
      </c>
      <c r="I56" s="115">
        <v>6</v>
      </c>
      <c r="K56" s="65">
        <v>5</v>
      </c>
      <c r="L56" s="13">
        <v>0.638888888888889</v>
      </c>
      <c r="M56" s="163"/>
      <c r="N56" s="164"/>
      <c r="O56" s="165"/>
      <c r="P56" s="165"/>
      <c r="Q56" s="165"/>
      <c r="R56" s="166"/>
      <c r="S56" s="115"/>
    </row>
    <row r="57" spans="1:19" ht="21" customHeight="1">
      <c r="A57" s="65">
        <v>6</v>
      </c>
      <c r="B57" s="157" t="s">
        <v>119</v>
      </c>
      <c r="C57" s="15" t="s">
        <v>219</v>
      </c>
      <c r="D57" s="68" t="s">
        <v>197</v>
      </c>
      <c r="E57" s="112">
        <v>1</v>
      </c>
      <c r="F57" s="112" t="s">
        <v>198</v>
      </c>
      <c r="G57" s="112">
        <v>1</v>
      </c>
      <c r="H57" s="69" t="s">
        <v>220</v>
      </c>
      <c r="I57" s="158">
        <v>5</v>
      </c>
      <c r="J57" s="167"/>
      <c r="K57" s="65">
        <v>6</v>
      </c>
      <c r="L57" s="157" t="s">
        <v>119</v>
      </c>
      <c r="M57" s="15"/>
      <c r="N57" s="68"/>
      <c r="O57" s="112"/>
      <c r="P57" s="112"/>
      <c r="Q57" s="112"/>
      <c r="R57" s="69"/>
      <c r="S57" s="158"/>
    </row>
    <row r="58" spans="1:19" ht="21" customHeight="1">
      <c r="A58" s="65">
        <v>7</v>
      </c>
      <c r="B58" s="13">
        <v>0.6666666666666666</v>
      </c>
      <c r="C58" s="15" t="s">
        <v>210</v>
      </c>
      <c r="D58" s="68" t="s">
        <v>207</v>
      </c>
      <c r="E58" s="112">
        <v>0</v>
      </c>
      <c r="F58" s="112" t="s">
        <v>198</v>
      </c>
      <c r="G58" s="112">
        <v>0</v>
      </c>
      <c r="H58" s="69" t="s">
        <v>215</v>
      </c>
      <c r="I58" s="115">
        <v>8</v>
      </c>
      <c r="J58" s="167"/>
      <c r="K58" s="65">
        <v>7</v>
      </c>
      <c r="L58" s="13">
        <v>0.6666666666666666</v>
      </c>
      <c r="M58" s="15"/>
      <c r="N58" s="68"/>
      <c r="O58" s="112"/>
      <c r="P58" s="112"/>
      <c r="Q58" s="112"/>
      <c r="R58" s="69"/>
      <c r="S58" s="115"/>
    </row>
    <row r="59" spans="1:19" ht="21" customHeight="1">
      <c r="A59" s="65">
        <v>8</v>
      </c>
      <c r="B59" s="13">
        <v>0.6805555555555555</v>
      </c>
      <c r="C59" s="163" t="s">
        <v>221</v>
      </c>
      <c r="D59" s="164" t="s">
        <v>200</v>
      </c>
      <c r="E59" s="165">
        <v>5</v>
      </c>
      <c r="F59" s="165" t="s">
        <v>198</v>
      </c>
      <c r="G59" s="165">
        <v>2</v>
      </c>
      <c r="H59" s="166" t="s">
        <v>220</v>
      </c>
      <c r="I59" s="115">
        <v>7</v>
      </c>
      <c r="J59" s="167"/>
      <c r="K59" s="65">
        <v>8</v>
      </c>
      <c r="L59" s="13">
        <v>0.6805555555555555</v>
      </c>
      <c r="M59" s="163"/>
      <c r="N59" s="164"/>
      <c r="O59" s="165"/>
      <c r="P59" s="165"/>
      <c r="Q59" s="165"/>
      <c r="R59" s="166"/>
      <c r="S59" s="115"/>
    </row>
    <row r="60" spans="1:19" ht="21" customHeight="1">
      <c r="A60" s="65">
        <v>9</v>
      </c>
      <c r="B60" s="157" t="s">
        <v>137</v>
      </c>
      <c r="C60" s="163" t="s">
        <v>216</v>
      </c>
      <c r="D60" s="164" t="s">
        <v>110</v>
      </c>
      <c r="E60" s="165">
        <v>0</v>
      </c>
      <c r="F60" s="165" t="s">
        <v>198</v>
      </c>
      <c r="G60" s="165">
        <v>6</v>
      </c>
      <c r="H60" s="166" t="s">
        <v>204</v>
      </c>
      <c r="I60" s="158">
        <v>10</v>
      </c>
      <c r="J60" s="167"/>
      <c r="K60" s="65">
        <v>9</v>
      </c>
      <c r="L60" s="157" t="s">
        <v>137</v>
      </c>
      <c r="M60" s="163"/>
      <c r="N60" s="164"/>
      <c r="O60" s="165"/>
      <c r="P60" s="165"/>
      <c r="Q60" s="165"/>
      <c r="R60" s="166"/>
      <c r="S60" s="158"/>
    </row>
    <row r="61" spans="1:19" ht="21" customHeight="1">
      <c r="A61" s="65">
        <v>10</v>
      </c>
      <c r="B61" s="157">
        <v>0.7083333333333334</v>
      </c>
      <c r="C61" s="15" t="s">
        <v>222</v>
      </c>
      <c r="D61" s="68" t="s">
        <v>199</v>
      </c>
      <c r="E61" s="112">
        <v>2</v>
      </c>
      <c r="F61" s="112" t="s">
        <v>198</v>
      </c>
      <c r="G61" s="112">
        <v>5</v>
      </c>
      <c r="H61" s="69" t="s">
        <v>220</v>
      </c>
      <c r="I61" s="115">
        <v>9</v>
      </c>
      <c r="J61" s="167"/>
      <c r="K61" s="65">
        <v>10</v>
      </c>
      <c r="L61" s="157">
        <v>0.7083333333333334</v>
      </c>
      <c r="M61" s="15" t="s">
        <v>229</v>
      </c>
      <c r="N61" s="68" t="s">
        <v>203</v>
      </c>
      <c r="O61" s="112">
        <v>3</v>
      </c>
      <c r="P61" s="112" t="s">
        <v>198</v>
      </c>
      <c r="Q61" s="112">
        <v>2</v>
      </c>
      <c r="R61" s="69" t="s">
        <v>108</v>
      </c>
      <c r="S61" s="115">
        <v>11</v>
      </c>
    </row>
    <row r="62" spans="1:19" ht="21" customHeight="1">
      <c r="A62" s="65">
        <v>11</v>
      </c>
      <c r="B62" s="13">
        <v>0.7222222222222222</v>
      </c>
      <c r="C62" s="163" t="s">
        <v>228</v>
      </c>
      <c r="D62" s="164" t="s">
        <v>225</v>
      </c>
      <c r="E62" s="165">
        <v>0</v>
      </c>
      <c r="F62" s="165" t="s">
        <v>198</v>
      </c>
      <c r="G62" s="165">
        <v>9</v>
      </c>
      <c r="H62" s="166" t="s">
        <v>226</v>
      </c>
      <c r="I62" s="115">
        <v>12</v>
      </c>
      <c r="J62" s="167"/>
      <c r="K62" s="65">
        <v>11</v>
      </c>
      <c r="L62" s="13">
        <v>0.7222222222222222</v>
      </c>
      <c r="M62" s="163" t="s">
        <v>208</v>
      </c>
      <c r="N62" s="164" t="s">
        <v>207</v>
      </c>
      <c r="O62" s="165">
        <v>2</v>
      </c>
      <c r="P62" s="165" t="s">
        <v>198</v>
      </c>
      <c r="Q62" s="165">
        <v>2</v>
      </c>
      <c r="R62" s="166" t="s">
        <v>209</v>
      </c>
      <c r="S62" s="115">
        <v>10</v>
      </c>
    </row>
    <row r="63" spans="1:19" ht="21" customHeight="1">
      <c r="A63" s="65">
        <v>12</v>
      </c>
      <c r="B63" s="13">
        <v>0.7361111111111112</v>
      </c>
      <c r="C63" s="15" t="s">
        <v>205</v>
      </c>
      <c r="D63" s="68" t="s">
        <v>203</v>
      </c>
      <c r="E63" s="112">
        <v>12</v>
      </c>
      <c r="F63" s="112" t="s">
        <v>198</v>
      </c>
      <c r="G63" s="112">
        <v>0</v>
      </c>
      <c r="H63" s="69" t="s">
        <v>110</v>
      </c>
      <c r="I63" s="115">
        <v>11</v>
      </c>
      <c r="J63" s="167"/>
      <c r="K63" s="65">
        <v>12</v>
      </c>
      <c r="L63" s="13">
        <v>0.7361111111111112</v>
      </c>
      <c r="M63" s="15" t="s">
        <v>227</v>
      </c>
      <c r="N63" s="68" t="s">
        <v>204</v>
      </c>
      <c r="O63" s="112">
        <v>4</v>
      </c>
      <c r="P63" s="112" t="s">
        <v>198</v>
      </c>
      <c r="Q63" s="112">
        <v>0</v>
      </c>
      <c r="R63" s="69" t="s">
        <v>108</v>
      </c>
      <c r="S63" s="115">
        <v>13</v>
      </c>
    </row>
    <row r="64" spans="1:19" ht="21" customHeight="1" thickBot="1">
      <c r="A64" s="66">
        <v>13</v>
      </c>
      <c r="B64" s="174">
        <v>0.75</v>
      </c>
      <c r="C64" s="132"/>
      <c r="D64" s="133"/>
      <c r="E64" s="134"/>
      <c r="F64" s="134"/>
      <c r="G64" s="134"/>
      <c r="H64" s="135"/>
      <c r="I64" s="175"/>
      <c r="J64" s="167"/>
      <c r="K64" s="66">
        <v>13</v>
      </c>
      <c r="L64" s="174">
        <v>0.75</v>
      </c>
      <c r="M64" s="132" t="s">
        <v>206</v>
      </c>
      <c r="N64" s="133" t="s">
        <v>207</v>
      </c>
      <c r="O64" s="134">
        <v>4</v>
      </c>
      <c r="P64" s="134" t="s">
        <v>198</v>
      </c>
      <c r="Q64" s="134">
        <v>0</v>
      </c>
      <c r="R64" s="135" t="s">
        <v>214</v>
      </c>
      <c r="S64" s="175">
        <v>12</v>
      </c>
    </row>
    <row r="65" spans="1:10" ht="21" customHeight="1">
      <c r="A65" s="169"/>
      <c r="B65" s="170"/>
      <c r="C65" s="171"/>
      <c r="D65" s="172"/>
      <c r="E65" s="168"/>
      <c r="F65" s="168"/>
      <c r="G65" s="168"/>
      <c r="H65" s="172"/>
      <c r="I65" s="173"/>
      <c r="J65" s="167"/>
    </row>
    <row r="66" spans="1:19" ht="21" customHeight="1">
      <c r="A66" s="169"/>
      <c r="B66" s="170"/>
      <c r="C66" s="171"/>
      <c r="D66" s="172"/>
      <c r="E66" s="168"/>
      <c r="F66" s="168"/>
      <c r="G66" s="168"/>
      <c r="H66" s="172"/>
      <c r="I66" s="173"/>
      <c r="J66" s="167"/>
      <c r="M66" s="171"/>
      <c r="N66" s="172"/>
      <c r="O66" s="168"/>
      <c r="P66" s="168"/>
      <c r="Q66" s="168"/>
      <c r="R66" s="172"/>
      <c r="S66" s="173"/>
    </row>
    <row r="67" spans="1:10" ht="21" customHeight="1" thickBot="1">
      <c r="A67" s="169"/>
      <c r="B67" s="170"/>
      <c r="C67" s="171"/>
      <c r="D67" s="172"/>
      <c r="E67" s="168"/>
      <c r="F67" s="168"/>
      <c r="G67" s="168"/>
      <c r="H67" s="172"/>
      <c r="I67" s="173"/>
      <c r="J67" s="167"/>
    </row>
    <row r="68" spans="1:19" ht="21" customHeight="1">
      <c r="A68" s="285">
        <v>41462</v>
      </c>
      <c r="B68" s="286"/>
      <c r="C68" s="287"/>
      <c r="D68" s="288" t="s">
        <v>231</v>
      </c>
      <c r="E68" s="289"/>
      <c r="F68" s="289"/>
      <c r="G68" s="289"/>
      <c r="H68" s="289"/>
      <c r="I68" s="290"/>
      <c r="J68" s="167"/>
      <c r="K68" s="285">
        <v>41469</v>
      </c>
      <c r="L68" s="286"/>
      <c r="M68" s="287"/>
      <c r="N68" s="288" t="s">
        <v>231</v>
      </c>
      <c r="O68" s="289"/>
      <c r="P68" s="289"/>
      <c r="Q68" s="289"/>
      <c r="R68" s="289"/>
      <c r="S68" s="290"/>
    </row>
    <row r="69" spans="1:19" ht="21" customHeight="1">
      <c r="A69" s="160"/>
      <c r="B69" s="161"/>
      <c r="C69" s="162"/>
      <c r="D69" s="291" t="s">
        <v>218</v>
      </c>
      <c r="E69" s="292"/>
      <c r="F69" s="292"/>
      <c r="G69" s="292"/>
      <c r="H69" s="292"/>
      <c r="I69" s="293"/>
      <c r="J69" s="167"/>
      <c r="K69" s="160"/>
      <c r="L69" s="161"/>
      <c r="M69" s="162"/>
      <c r="N69" s="291" t="s">
        <v>218</v>
      </c>
      <c r="O69" s="292"/>
      <c r="P69" s="292"/>
      <c r="Q69" s="292"/>
      <c r="R69" s="292"/>
      <c r="S69" s="293"/>
    </row>
    <row r="70" spans="1:19" ht="21" customHeight="1">
      <c r="A70" s="160"/>
      <c r="B70" s="161"/>
      <c r="C70" s="162"/>
      <c r="D70" s="182"/>
      <c r="E70" s="183"/>
      <c r="F70" s="183"/>
      <c r="G70" s="183"/>
      <c r="H70" s="183"/>
      <c r="I70" s="184"/>
      <c r="J70" s="167"/>
      <c r="K70" s="160"/>
      <c r="L70" s="161"/>
      <c r="M70" s="162"/>
      <c r="N70" s="291" t="s">
        <v>260</v>
      </c>
      <c r="O70" s="292"/>
      <c r="P70" s="292"/>
      <c r="Q70" s="292"/>
      <c r="R70" s="292"/>
      <c r="S70" s="293"/>
    </row>
    <row r="71" spans="1:19" ht="21" customHeight="1">
      <c r="A71" s="113" t="s">
        <v>25</v>
      </c>
      <c r="B71" s="6" t="s">
        <v>41</v>
      </c>
      <c r="C71" s="6" t="s">
        <v>64</v>
      </c>
      <c r="D71" s="282" t="s">
        <v>26</v>
      </c>
      <c r="E71" s="283"/>
      <c r="F71" s="283"/>
      <c r="G71" s="283"/>
      <c r="H71" s="284"/>
      <c r="I71" s="114" t="s">
        <v>27</v>
      </c>
      <c r="J71" s="167"/>
      <c r="K71" s="113" t="s">
        <v>25</v>
      </c>
      <c r="L71" s="6" t="s">
        <v>41</v>
      </c>
      <c r="M71" s="6" t="s">
        <v>64</v>
      </c>
      <c r="N71" s="282" t="s">
        <v>26</v>
      </c>
      <c r="O71" s="283"/>
      <c r="P71" s="283"/>
      <c r="Q71" s="283"/>
      <c r="R71" s="284"/>
      <c r="S71" s="114" t="s">
        <v>27</v>
      </c>
    </row>
    <row r="72" spans="1:19" ht="21" customHeight="1">
      <c r="A72" s="65">
        <v>15</v>
      </c>
      <c r="B72" s="13" t="s">
        <v>232</v>
      </c>
      <c r="C72" s="15" t="s">
        <v>238</v>
      </c>
      <c r="D72" s="68" t="s">
        <v>241</v>
      </c>
      <c r="E72" s="112">
        <v>3</v>
      </c>
      <c r="F72" s="112" t="s">
        <v>198</v>
      </c>
      <c r="G72" s="112">
        <v>1</v>
      </c>
      <c r="H72" s="69" t="s">
        <v>242</v>
      </c>
      <c r="I72" s="115">
        <v>16</v>
      </c>
      <c r="J72" s="167"/>
      <c r="K72" s="65">
        <v>1</v>
      </c>
      <c r="L72" s="13">
        <v>0.638888888888889</v>
      </c>
      <c r="M72" s="15" t="s">
        <v>217</v>
      </c>
      <c r="N72" s="68" t="s">
        <v>144</v>
      </c>
      <c r="O72" s="112">
        <v>0</v>
      </c>
      <c r="P72" s="112" t="s">
        <v>198</v>
      </c>
      <c r="Q72" s="112">
        <v>2</v>
      </c>
      <c r="R72" s="69" t="s">
        <v>203</v>
      </c>
      <c r="S72" s="115">
        <v>2</v>
      </c>
    </row>
    <row r="73" spans="1:19" ht="21" customHeight="1">
      <c r="A73" s="65">
        <v>16</v>
      </c>
      <c r="B73" s="157" t="s">
        <v>233</v>
      </c>
      <c r="C73" s="15" t="s">
        <v>244</v>
      </c>
      <c r="D73" s="68" t="str">
        <f>'組分'!C11</f>
        <v>鷹の子S C B</v>
      </c>
      <c r="E73" s="112">
        <v>7</v>
      </c>
      <c r="F73" s="112" t="s">
        <v>198</v>
      </c>
      <c r="G73" s="112">
        <v>0</v>
      </c>
      <c r="H73" s="69" t="str">
        <f>'組分'!C13</f>
        <v>本町スポーツ少年団</v>
      </c>
      <c r="I73" s="158">
        <v>15</v>
      </c>
      <c r="J73" s="167"/>
      <c r="K73" s="65">
        <v>2</v>
      </c>
      <c r="L73" s="13">
        <v>0.6527777777777778</v>
      </c>
      <c r="M73" s="190" t="s">
        <v>256</v>
      </c>
      <c r="N73" s="191" t="s">
        <v>257</v>
      </c>
      <c r="O73" s="311" t="s">
        <v>295</v>
      </c>
      <c r="P73" s="311"/>
      <c r="Q73" s="311"/>
      <c r="R73" s="192" t="s">
        <v>241</v>
      </c>
      <c r="S73" s="158">
        <v>1</v>
      </c>
    </row>
    <row r="74" spans="1:19" ht="21" customHeight="1">
      <c r="A74" s="65">
        <v>17</v>
      </c>
      <c r="B74" s="13" t="s">
        <v>234</v>
      </c>
      <c r="C74" s="163" t="s">
        <v>239</v>
      </c>
      <c r="D74" s="164" t="s">
        <v>241</v>
      </c>
      <c r="E74" s="165">
        <v>5</v>
      </c>
      <c r="F74" s="112" t="s">
        <v>198</v>
      </c>
      <c r="G74" s="165">
        <v>1</v>
      </c>
      <c r="H74" s="166" t="s">
        <v>243</v>
      </c>
      <c r="I74" s="115">
        <v>18</v>
      </c>
      <c r="J74" s="167"/>
      <c r="K74" s="65">
        <v>3</v>
      </c>
      <c r="L74" s="13">
        <v>0.6666666666666666</v>
      </c>
      <c r="M74" s="180" t="s">
        <v>258</v>
      </c>
      <c r="N74" s="164" t="s">
        <v>194</v>
      </c>
      <c r="O74" s="312"/>
      <c r="P74" s="312"/>
      <c r="Q74" s="312"/>
      <c r="R74" s="166" t="s">
        <v>203</v>
      </c>
      <c r="S74" s="115" t="s">
        <v>192</v>
      </c>
    </row>
    <row r="75" spans="1:19" ht="21" customHeight="1">
      <c r="A75" s="156">
        <v>18</v>
      </c>
      <c r="B75" s="157" t="s">
        <v>235</v>
      </c>
      <c r="C75" s="15" t="s">
        <v>245</v>
      </c>
      <c r="D75" s="68" t="str">
        <f>D73</f>
        <v>鷹の子S C B</v>
      </c>
      <c r="E75" s="112">
        <v>1</v>
      </c>
      <c r="F75" s="112" t="s">
        <v>198</v>
      </c>
      <c r="G75" s="112">
        <v>1</v>
      </c>
      <c r="H75" s="69" t="str">
        <f>'組分'!C14</f>
        <v>SCシクス</v>
      </c>
      <c r="I75" s="158">
        <v>17</v>
      </c>
      <c r="J75" s="167"/>
      <c r="K75" s="65">
        <v>4</v>
      </c>
      <c r="L75" s="13">
        <v>0.6805555555555555</v>
      </c>
      <c r="M75" s="193" t="s">
        <v>248</v>
      </c>
      <c r="N75" s="191" t="s">
        <v>144</v>
      </c>
      <c r="O75" s="312"/>
      <c r="P75" s="312"/>
      <c r="Q75" s="312"/>
      <c r="R75" s="192" t="s">
        <v>204</v>
      </c>
      <c r="S75" s="158">
        <v>5</v>
      </c>
    </row>
    <row r="76" spans="1:19" ht="21" customHeight="1">
      <c r="A76" s="156">
        <v>19</v>
      </c>
      <c r="B76" s="157" t="s">
        <v>236</v>
      </c>
      <c r="C76" s="15" t="s">
        <v>240</v>
      </c>
      <c r="D76" s="68" t="s">
        <v>242</v>
      </c>
      <c r="E76" s="112">
        <v>1</v>
      </c>
      <c r="F76" s="165" t="s">
        <v>198</v>
      </c>
      <c r="G76" s="112">
        <v>2</v>
      </c>
      <c r="H76" s="69" t="s">
        <v>243</v>
      </c>
      <c r="I76" s="158">
        <v>20</v>
      </c>
      <c r="J76" s="167"/>
      <c r="K76" s="65">
        <v>5</v>
      </c>
      <c r="L76" s="13">
        <v>0.6944444444444445</v>
      </c>
      <c r="M76" s="193" t="s">
        <v>251</v>
      </c>
      <c r="N76" s="191" t="s">
        <v>257</v>
      </c>
      <c r="O76" s="312"/>
      <c r="P76" s="312"/>
      <c r="Q76" s="312"/>
      <c r="R76" s="192" t="s">
        <v>243</v>
      </c>
      <c r="S76" s="158">
        <v>4</v>
      </c>
    </row>
    <row r="77" spans="1:19" ht="21" customHeight="1">
      <c r="A77" s="156">
        <v>20</v>
      </c>
      <c r="B77" s="157" t="s">
        <v>237</v>
      </c>
      <c r="C77" s="179" t="s">
        <v>246</v>
      </c>
      <c r="D77" s="68" t="s">
        <v>249</v>
      </c>
      <c r="E77" s="112">
        <v>1</v>
      </c>
      <c r="F77" s="112" t="s">
        <v>198</v>
      </c>
      <c r="G77" s="112">
        <v>5</v>
      </c>
      <c r="H77" s="69" t="s">
        <v>250</v>
      </c>
      <c r="I77" s="158">
        <v>19</v>
      </c>
      <c r="J77" s="167"/>
      <c r="K77" s="65">
        <v>6</v>
      </c>
      <c r="L77" s="13">
        <v>0.7083333333333334</v>
      </c>
      <c r="M77" s="179" t="s">
        <v>258</v>
      </c>
      <c r="N77" s="68" t="s">
        <v>241</v>
      </c>
      <c r="O77" s="312"/>
      <c r="P77" s="312"/>
      <c r="Q77" s="312"/>
      <c r="R77" s="69" t="s">
        <v>259</v>
      </c>
      <c r="S77" s="158">
        <v>7</v>
      </c>
    </row>
    <row r="78" spans="1:19" ht="21" customHeight="1">
      <c r="A78" s="65"/>
      <c r="B78" s="157"/>
      <c r="C78" s="15"/>
      <c r="D78" s="68"/>
      <c r="E78" s="112"/>
      <c r="F78" s="112" t="s">
        <v>198</v>
      </c>
      <c r="G78" s="112"/>
      <c r="H78" s="69"/>
      <c r="I78" s="158"/>
      <c r="J78" s="167"/>
      <c r="K78" s="156">
        <v>7</v>
      </c>
      <c r="L78" s="157">
        <v>0.7222222222222222</v>
      </c>
      <c r="M78" s="180" t="s">
        <v>258</v>
      </c>
      <c r="N78" s="164" t="s">
        <v>194</v>
      </c>
      <c r="O78" s="312"/>
      <c r="P78" s="312"/>
      <c r="Q78" s="312"/>
      <c r="R78" s="69" t="s">
        <v>144</v>
      </c>
      <c r="S78" s="158">
        <v>6</v>
      </c>
    </row>
    <row r="79" spans="1:19" ht="21" customHeight="1" thickBot="1">
      <c r="A79" s="66"/>
      <c r="B79" s="67"/>
      <c r="C79" s="178"/>
      <c r="D79" s="133"/>
      <c r="E79" s="134"/>
      <c r="F79" s="134"/>
      <c r="G79" s="134"/>
      <c r="H79" s="135"/>
      <c r="I79" s="116"/>
      <c r="J79" s="167"/>
      <c r="K79" s="65">
        <v>8</v>
      </c>
      <c r="L79" s="13">
        <v>0.7361111111111112</v>
      </c>
      <c r="M79" s="179" t="s">
        <v>258</v>
      </c>
      <c r="N79" s="164" t="s">
        <v>243</v>
      </c>
      <c r="O79" s="312"/>
      <c r="P79" s="312"/>
      <c r="Q79" s="312"/>
      <c r="R79" s="166" t="s">
        <v>204</v>
      </c>
      <c r="S79" s="115">
        <v>9</v>
      </c>
    </row>
    <row r="80" spans="1:19" ht="21" customHeight="1" thickBot="1">
      <c r="A80" s="169"/>
      <c r="B80" s="170"/>
      <c r="C80" s="181"/>
      <c r="D80" s="172"/>
      <c r="E80" s="168"/>
      <c r="F80" s="168"/>
      <c r="G80" s="168"/>
      <c r="H80" s="172"/>
      <c r="I80" s="173"/>
      <c r="J80" s="167"/>
      <c r="K80" s="66">
        <v>9</v>
      </c>
      <c r="L80" s="67">
        <v>0.75</v>
      </c>
      <c r="M80" s="194" t="s">
        <v>247</v>
      </c>
      <c r="N80" s="195" t="s">
        <v>211</v>
      </c>
      <c r="O80" s="313"/>
      <c r="P80" s="313"/>
      <c r="Q80" s="313"/>
      <c r="R80" s="196" t="s">
        <v>259</v>
      </c>
      <c r="S80" s="116">
        <v>8</v>
      </c>
    </row>
    <row r="81" spans="1:19" ht="21" customHeight="1">
      <c r="A81" s="294" t="s">
        <v>252</v>
      </c>
      <c r="B81" s="294"/>
      <c r="C81" s="171"/>
      <c r="D81" s="172"/>
      <c r="E81" s="168"/>
      <c r="F81" s="168"/>
      <c r="G81" s="168"/>
      <c r="H81" s="172"/>
      <c r="I81" s="173"/>
      <c r="J81" s="167"/>
      <c r="K81" s="169"/>
      <c r="L81" s="170"/>
      <c r="M81" s="171"/>
      <c r="N81" s="172"/>
      <c r="O81" s="168"/>
      <c r="P81" s="168"/>
      <c r="Q81" s="168"/>
      <c r="R81" s="172"/>
      <c r="S81" s="173"/>
    </row>
    <row r="82" spans="1:2" ht="15" thickBot="1">
      <c r="A82" s="295"/>
      <c r="B82" s="295"/>
    </row>
    <row r="83" spans="1:19" ht="17.25">
      <c r="A83" s="285">
        <v>41475</v>
      </c>
      <c r="B83" s="286"/>
      <c r="C83" s="287"/>
      <c r="D83" s="288" t="s">
        <v>253</v>
      </c>
      <c r="E83" s="289"/>
      <c r="F83" s="289"/>
      <c r="G83" s="289"/>
      <c r="H83" s="289"/>
      <c r="I83" s="290"/>
      <c r="K83" s="285">
        <v>41475</v>
      </c>
      <c r="L83" s="286"/>
      <c r="M83" s="287"/>
      <c r="N83" s="288" t="s">
        <v>254</v>
      </c>
      <c r="O83" s="289"/>
      <c r="P83" s="289"/>
      <c r="Q83" s="289"/>
      <c r="R83" s="289"/>
      <c r="S83" s="290"/>
    </row>
    <row r="84" spans="1:19" ht="17.25">
      <c r="A84" s="160"/>
      <c r="B84" s="161"/>
      <c r="C84" s="162"/>
      <c r="D84" s="279" t="s">
        <v>292</v>
      </c>
      <c r="E84" s="280"/>
      <c r="F84" s="280"/>
      <c r="G84" s="280"/>
      <c r="H84" s="280"/>
      <c r="I84" s="281"/>
      <c r="K84" s="160"/>
      <c r="L84" s="161"/>
      <c r="M84" s="162"/>
      <c r="N84" s="279" t="s">
        <v>292</v>
      </c>
      <c r="O84" s="280"/>
      <c r="P84" s="280"/>
      <c r="Q84" s="280"/>
      <c r="R84" s="280"/>
      <c r="S84" s="281"/>
    </row>
    <row r="85" spans="1:19" ht="18.75" customHeight="1">
      <c r="A85" s="113" t="s">
        <v>25</v>
      </c>
      <c r="B85" s="6" t="s">
        <v>41</v>
      </c>
      <c r="C85" s="6" t="s">
        <v>64</v>
      </c>
      <c r="D85" s="282" t="s">
        <v>26</v>
      </c>
      <c r="E85" s="283"/>
      <c r="F85" s="283"/>
      <c r="G85" s="283"/>
      <c r="H85" s="284"/>
      <c r="I85" s="114" t="s">
        <v>27</v>
      </c>
      <c r="K85" s="113" t="s">
        <v>25</v>
      </c>
      <c r="L85" s="6" t="s">
        <v>41</v>
      </c>
      <c r="M85" s="6" t="s">
        <v>64</v>
      </c>
      <c r="N85" s="282" t="s">
        <v>26</v>
      </c>
      <c r="O85" s="283"/>
      <c r="P85" s="283"/>
      <c r="Q85" s="283"/>
      <c r="R85" s="284"/>
      <c r="S85" s="114" t="s">
        <v>27</v>
      </c>
    </row>
    <row r="86" spans="1:19" ht="18.75" customHeight="1">
      <c r="A86" s="65">
        <v>1</v>
      </c>
      <c r="B86" s="13" t="s">
        <v>112</v>
      </c>
      <c r="C86" s="15" t="s">
        <v>261</v>
      </c>
      <c r="D86" s="68" t="s">
        <v>257</v>
      </c>
      <c r="E86" s="112">
        <v>4</v>
      </c>
      <c r="F86" s="112" t="s">
        <v>198</v>
      </c>
      <c r="G86" s="112">
        <v>0</v>
      </c>
      <c r="H86" s="69" t="s">
        <v>242</v>
      </c>
      <c r="I86" s="115" t="s">
        <v>300</v>
      </c>
      <c r="K86" s="65">
        <v>1</v>
      </c>
      <c r="L86" s="13" t="s">
        <v>112</v>
      </c>
      <c r="M86" s="15" t="s">
        <v>255</v>
      </c>
      <c r="N86" s="68" t="s">
        <v>211</v>
      </c>
      <c r="O86" s="112">
        <v>12</v>
      </c>
      <c r="P86" s="112" t="s">
        <v>198</v>
      </c>
      <c r="Q86" s="112">
        <v>1</v>
      </c>
      <c r="R86" s="69" t="s">
        <v>194</v>
      </c>
      <c r="S86" s="115" t="s">
        <v>305</v>
      </c>
    </row>
    <row r="87" spans="1:19" ht="18.75" customHeight="1">
      <c r="A87" s="65">
        <v>2</v>
      </c>
      <c r="B87" s="13">
        <v>0.4305555555555556</v>
      </c>
      <c r="C87" s="180" t="s">
        <v>258</v>
      </c>
      <c r="D87" s="68" t="s">
        <v>293</v>
      </c>
      <c r="E87" s="112"/>
      <c r="F87" s="112" t="s">
        <v>198</v>
      </c>
      <c r="G87" s="112"/>
      <c r="H87" s="69" t="s">
        <v>294</v>
      </c>
      <c r="I87" s="115" t="s">
        <v>192</v>
      </c>
      <c r="K87" s="65">
        <v>2</v>
      </c>
      <c r="L87" s="13">
        <v>0.4305555555555556</v>
      </c>
      <c r="M87" s="179" t="s">
        <v>248</v>
      </c>
      <c r="N87" s="68" t="s">
        <v>144</v>
      </c>
      <c r="O87" s="112">
        <v>3</v>
      </c>
      <c r="P87" s="112" t="s">
        <v>198</v>
      </c>
      <c r="Q87" s="112">
        <v>3</v>
      </c>
      <c r="R87" s="69" t="s">
        <v>204</v>
      </c>
      <c r="S87" s="115">
        <v>1</v>
      </c>
    </row>
    <row r="88" spans="1:19" ht="18.75" customHeight="1">
      <c r="A88" s="65">
        <v>3</v>
      </c>
      <c r="B88" s="13">
        <v>0.4444444444444444</v>
      </c>
      <c r="C88" s="15" t="s">
        <v>256</v>
      </c>
      <c r="D88" s="68" t="s">
        <v>257</v>
      </c>
      <c r="E88" s="112">
        <v>4</v>
      </c>
      <c r="F88" s="112" t="s">
        <v>198</v>
      </c>
      <c r="G88" s="112">
        <v>0</v>
      </c>
      <c r="H88" s="69" t="s">
        <v>241</v>
      </c>
      <c r="I88" s="115" t="s">
        <v>301</v>
      </c>
      <c r="K88" s="65">
        <v>3</v>
      </c>
      <c r="L88" s="13">
        <v>0.4444444444444444</v>
      </c>
      <c r="M88" s="15" t="s">
        <v>247</v>
      </c>
      <c r="N88" s="68" t="s">
        <v>211</v>
      </c>
      <c r="O88" s="112">
        <v>10</v>
      </c>
      <c r="P88" s="112" t="s">
        <v>198</v>
      </c>
      <c r="Q88" s="112">
        <v>0</v>
      </c>
      <c r="R88" s="69" t="s">
        <v>259</v>
      </c>
      <c r="S88" s="115">
        <v>2</v>
      </c>
    </row>
    <row r="89" spans="1:19" ht="18.75" customHeight="1">
      <c r="A89" s="65">
        <v>4</v>
      </c>
      <c r="B89" s="13">
        <v>0.4583333333333333</v>
      </c>
      <c r="C89" s="180" t="s">
        <v>258</v>
      </c>
      <c r="D89" s="68" t="s">
        <v>296</v>
      </c>
      <c r="E89" s="112"/>
      <c r="F89" s="112" t="s">
        <v>198</v>
      </c>
      <c r="G89" s="112"/>
      <c r="H89" s="69" t="s">
        <v>297</v>
      </c>
      <c r="I89" s="115" t="s">
        <v>192</v>
      </c>
      <c r="K89" s="65">
        <v>4</v>
      </c>
      <c r="L89" s="13">
        <v>0.4583333333333333</v>
      </c>
      <c r="M89" s="180" t="s">
        <v>258</v>
      </c>
      <c r="N89" s="68" t="s">
        <v>302</v>
      </c>
      <c r="O89" s="112"/>
      <c r="P89" s="112" t="s">
        <v>198</v>
      </c>
      <c r="Q89" s="112"/>
      <c r="R89" s="69" t="s">
        <v>303</v>
      </c>
      <c r="S89" s="115" t="s">
        <v>192</v>
      </c>
    </row>
    <row r="90" spans="1:19" ht="18.75" customHeight="1">
      <c r="A90" s="65">
        <v>5</v>
      </c>
      <c r="B90" s="13">
        <v>0.472222222222222</v>
      </c>
      <c r="C90" s="15" t="s">
        <v>278</v>
      </c>
      <c r="D90" s="68" t="s">
        <v>304</v>
      </c>
      <c r="E90" s="112">
        <v>2</v>
      </c>
      <c r="F90" s="112" t="s">
        <v>198</v>
      </c>
      <c r="G90" s="112">
        <v>4</v>
      </c>
      <c r="H90" s="69" t="str">
        <f>R72</f>
        <v>F C WASEDA</v>
      </c>
      <c r="I90" s="115">
        <v>7</v>
      </c>
      <c r="K90" s="65">
        <v>5</v>
      </c>
      <c r="L90" s="13">
        <v>0.472222222222222</v>
      </c>
      <c r="M90" s="15" t="s">
        <v>275</v>
      </c>
      <c r="N90" s="68" t="s">
        <v>220</v>
      </c>
      <c r="O90" s="112">
        <v>1</v>
      </c>
      <c r="P90" s="112" t="s">
        <v>198</v>
      </c>
      <c r="Q90" s="112">
        <v>4</v>
      </c>
      <c r="R90" s="69" t="s">
        <v>152</v>
      </c>
      <c r="S90" s="115">
        <v>7</v>
      </c>
    </row>
    <row r="91" spans="1:19" ht="18.75" customHeight="1">
      <c r="A91" s="65">
        <v>6</v>
      </c>
      <c r="B91" s="13">
        <v>0.486111111111111</v>
      </c>
      <c r="C91" s="15" t="s">
        <v>277</v>
      </c>
      <c r="D91" s="68" t="str">
        <f>N86</f>
        <v>ヴィトーリア目黒ＦＣ</v>
      </c>
      <c r="E91" s="112">
        <v>3</v>
      </c>
      <c r="F91" s="112" t="s">
        <v>198</v>
      </c>
      <c r="G91" s="112">
        <v>0</v>
      </c>
      <c r="H91" s="69" t="s">
        <v>225</v>
      </c>
      <c r="I91" s="115">
        <v>5</v>
      </c>
      <c r="K91" s="209">
        <v>6</v>
      </c>
      <c r="L91" s="210">
        <v>0.486111111111111</v>
      </c>
      <c r="M91" s="197" t="s">
        <v>276</v>
      </c>
      <c r="N91" s="198" t="s">
        <v>141</v>
      </c>
      <c r="O91" s="199"/>
      <c r="P91" s="199" t="s">
        <v>198</v>
      </c>
      <c r="Q91" s="199"/>
      <c r="R91" s="204" t="s">
        <v>306</v>
      </c>
      <c r="S91" s="115">
        <v>5</v>
      </c>
    </row>
    <row r="92" spans="1:19" ht="18.75" customHeight="1">
      <c r="A92" s="65">
        <v>7</v>
      </c>
      <c r="B92" s="13">
        <v>0.5</v>
      </c>
      <c r="C92" s="15" t="s">
        <v>279</v>
      </c>
      <c r="D92" s="68" t="str">
        <f>R88</f>
        <v>自由が丘SC</v>
      </c>
      <c r="E92" s="112">
        <v>1</v>
      </c>
      <c r="F92" s="112" t="s">
        <v>198</v>
      </c>
      <c r="G92" s="112">
        <v>9</v>
      </c>
      <c r="H92" s="69" t="s">
        <v>226</v>
      </c>
      <c r="I92" s="115">
        <v>6</v>
      </c>
      <c r="K92" s="65">
        <v>7</v>
      </c>
      <c r="L92" s="13">
        <v>0.5</v>
      </c>
      <c r="M92" s="197" t="s">
        <v>266</v>
      </c>
      <c r="N92" s="198" t="s">
        <v>101</v>
      </c>
      <c r="O92" s="199"/>
      <c r="P92" s="199" t="s">
        <v>198</v>
      </c>
      <c r="Q92" s="199"/>
      <c r="R92" s="206" t="s">
        <v>307</v>
      </c>
      <c r="S92" s="115">
        <v>6</v>
      </c>
    </row>
    <row r="93" spans="1:19" ht="19.5" customHeight="1">
      <c r="A93" s="65">
        <v>8</v>
      </c>
      <c r="B93" s="13">
        <v>0.513888888888889</v>
      </c>
      <c r="C93" s="15" t="s">
        <v>280</v>
      </c>
      <c r="D93" s="68" t="s">
        <v>304</v>
      </c>
      <c r="E93" s="112">
        <v>0</v>
      </c>
      <c r="F93" s="112" t="s">
        <v>198</v>
      </c>
      <c r="G93" s="112">
        <v>4</v>
      </c>
      <c r="H93" s="69" t="s">
        <v>207</v>
      </c>
      <c r="I93" s="115">
        <v>10</v>
      </c>
      <c r="K93" s="65">
        <v>8</v>
      </c>
      <c r="L93" s="13">
        <v>0.513888888888889</v>
      </c>
      <c r="M93" s="15" t="s">
        <v>273</v>
      </c>
      <c r="N93" s="68" t="str">
        <f>H90</f>
        <v>F C WASEDA</v>
      </c>
      <c r="O93" s="112">
        <v>3</v>
      </c>
      <c r="P93" s="112" t="s">
        <v>198</v>
      </c>
      <c r="Q93" s="112">
        <v>4</v>
      </c>
      <c r="R93" s="69" t="s">
        <v>220</v>
      </c>
      <c r="S93" s="115">
        <v>10</v>
      </c>
    </row>
    <row r="94" spans="1:19" ht="18.75" customHeight="1">
      <c r="A94" s="65">
        <v>9</v>
      </c>
      <c r="B94" s="13">
        <v>0.527777777777778</v>
      </c>
      <c r="C94" s="15" t="s">
        <v>281</v>
      </c>
      <c r="D94" s="68" t="str">
        <f>D91</f>
        <v>ヴィトーリア目黒ＦＣ</v>
      </c>
      <c r="E94" s="112">
        <v>9</v>
      </c>
      <c r="F94" s="112" t="s">
        <v>198</v>
      </c>
      <c r="G94" s="112">
        <v>0</v>
      </c>
      <c r="H94" s="69" t="s">
        <v>138</v>
      </c>
      <c r="I94" s="115">
        <v>8</v>
      </c>
      <c r="K94" s="65">
        <v>9</v>
      </c>
      <c r="L94" s="13">
        <v>0.527777777777778</v>
      </c>
      <c r="M94" s="15" t="s">
        <v>274</v>
      </c>
      <c r="N94" s="68" t="s">
        <v>225</v>
      </c>
      <c r="O94" s="112">
        <v>0</v>
      </c>
      <c r="P94" s="112" t="s">
        <v>198</v>
      </c>
      <c r="Q94" s="112">
        <v>0</v>
      </c>
      <c r="R94" s="69" t="s">
        <v>141</v>
      </c>
      <c r="S94" s="115">
        <v>8</v>
      </c>
    </row>
    <row r="95" spans="1:19" ht="18.75" customHeight="1">
      <c r="A95" s="65">
        <v>10</v>
      </c>
      <c r="B95" s="13">
        <v>0.541666666666667</v>
      </c>
      <c r="C95" s="15" t="s">
        <v>282</v>
      </c>
      <c r="D95" s="68" t="str">
        <f>D92</f>
        <v>自由が丘SC</v>
      </c>
      <c r="E95" s="112">
        <v>2</v>
      </c>
      <c r="F95" s="112" t="s">
        <v>198</v>
      </c>
      <c r="G95" s="112">
        <v>6</v>
      </c>
      <c r="H95" s="69" t="s">
        <v>139</v>
      </c>
      <c r="I95" s="115">
        <v>9</v>
      </c>
      <c r="K95" s="65">
        <v>10</v>
      </c>
      <c r="L95" s="13">
        <v>0.541666666666667</v>
      </c>
      <c r="M95" s="15" t="s">
        <v>265</v>
      </c>
      <c r="N95" s="68" t="s">
        <v>226</v>
      </c>
      <c r="O95" s="112">
        <v>3</v>
      </c>
      <c r="P95" s="112" t="s">
        <v>198</v>
      </c>
      <c r="Q95" s="112">
        <v>2</v>
      </c>
      <c r="R95" s="69" t="s">
        <v>101</v>
      </c>
      <c r="S95" s="115">
        <v>9</v>
      </c>
    </row>
    <row r="96" spans="1:19" ht="18.75" customHeight="1">
      <c r="A96" s="65">
        <v>11</v>
      </c>
      <c r="B96" s="13">
        <v>0.555555555555555</v>
      </c>
      <c r="C96" s="15" t="s">
        <v>283</v>
      </c>
      <c r="D96" s="68" t="s">
        <v>304</v>
      </c>
      <c r="E96" s="112">
        <v>0</v>
      </c>
      <c r="F96" s="112" t="s">
        <v>198</v>
      </c>
      <c r="G96" s="112">
        <v>1</v>
      </c>
      <c r="H96" s="69" t="s">
        <v>220</v>
      </c>
      <c r="I96" s="115">
        <v>13</v>
      </c>
      <c r="K96" s="65">
        <v>11</v>
      </c>
      <c r="L96" s="13">
        <v>0.555555555555555</v>
      </c>
      <c r="M96" s="15" t="s">
        <v>271</v>
      </c>
      <c r="N96" s="68" t="s">
        <v>152</v>
      </c>
      <c r="O96" s="112">
        <v>2</v>
      </c>
      <c r="P96" s="112" t="s">
        <v>198</v>
      </c>
      <c r="Q96" s="112">
        <v>0</v>
      </c>
      <c r="R96" s="69" t="s">
        <v>207</v>
      </c>
      <c r="S96" s="115">
        <v>13</v>
      </c>
    </row>
    <row r="97" spans="1:19" ht="18.75" customHeight="1">
      <c r="A97" s="65">
        <v>12</v>
      </c>
      <c r="B97" s="13" t="s">
        <v>113</v>
      </c>
      <c r="C97" s="15" t="s">
        <v>284</v>
      </c>
      <c r="D97" s="68" t="str">
        <f>D91</f>
        <v>ヴィトーリア目黒ＦＣ</v>
      </c>
      <c r="E97" s="112">
        <v>0</v>
      </c>
      <c r="F97" s="112" t="s">
        <v>198</v>
      </c>
      <c r="G97" s="112">
        <v>1</v>
      </c>
      <c r="H97" s="69" t="s">
        <v>141</v>
      </c>
      <c r="I97" s="115">
        <v>11</v>
      </c>
      <c r="K97" s="209">
        <v>12</v>
      </c>
      <c r="L97" s="210" t="s">
        <v>113</v>
      </c>
      <c r="M97" s="197" t="s">
        <v>272</v>
      </c>
      <c r="N97" s="205" t="s">
        <v>306</v>
      </c>
      <c r="O97" s="199"/>
      <c r="P97" s="199" t="s">
        <v>198</v>
      </c>
      <c r="Q97" s="199"/>
      <c r="R97" s="200" t="s">
        <v>138</v>
      </c>
      <c r="S97" s="115">
        <v>11</v>
      </c>
    </row>
    <row r="98" spans="1:19" ht="18.75" customHeight="1">
      <c r="A98" s="65">
        <v>13</v>
      </c>
      <c r="B98" s="13" t="s">
        <v>114</v>
      </c>
      <c r="C98" s="15" t="s">
        <v>285</v>
      </c>
      <c r="D98" s="68" t="str">
        <f>D92</f>
        <v>自由が丘SC</v>
      </c>
      <c r="E98" s="112">
        <v>1</v>
      </c>
      <c r="F98" s="112" t="s">
        <v>198</v>
      </c>
      <c r="G98" s="112">
        <v>5</v>
      </c>
      <c r="H98" s="69" t="s">
        <v>101</v>
      </c>
      <c r="I98" s="115">
        <v>12</v>
      </c>
      <c r="K98" s="65">
        <v>13</v>
      </c>
      <c r="L98" s="13" t="s">
        <v>114</v>
      </c>
      <c r="M98" s="197" t="s">
        <v>264</v>
      </c>
      <c r="N98" s="207" t="s">
        <v>307</v>
      </c>
      <c r="O98" s="199"/>
      <c r="P98" s="199" t="s">
        <v>198</v>
      </c>
      <c r="Q98" s="199"/>
      <c r="R98" s="200" t="s">
        <v>139</v>
      </c>
      <c r="S98" s="115">
        <v>12</v>
      </c>
    </row>
    <row r="99" spans="1:19" ht="18.75" customHeight="1">
      <c r="A99" s="65">
        <v>14</v>
      </c>
      <c r="B99" s="13" t="s">
        <v>115</v>
      </c>
      <c r="C99" s="15" t="s">
        <v>286</v>
      </c>
      <c r="D99" s="68" t="s">
        <v>304</v>
      </c>
      <c r="E99" s="112">
        <v>0</v>
      </c>
      <c r="F99" s="112" t="s">
        <v>198</v>
      </c>
      <c r="G99" s="112">
        <v>2</v>
      </c>
      <c r="H99" s="69" t="s">
        <v>152</v>
      </c>
      <c r="I99" s="115">
        <v>16</v>
      </c>
      <c r="K99" s="65">
        <v>14</v>
      </c>
      <c r="L99" s="13" t="s">
        <v>115</v>
      </c>
      <c r="M99" s="15" t="s">
        <v>269</v>
      </c>
      <c r="N99" s="68" t="str">
        <f>H90</f>
        <v>F C WASEDA</v>
      </c>
      <c r="O99" s="112">
        <v>3</v>
      </c>
      <c r="P99" s="112" t="s">
        <v>198</v>
      </c>
      <c r="Q99" s="112">
        <v>2</v>
      </c>
      <c r="R99" s="69" t="s">
        <v>207</v>
      </c>
      <c r="S99" s="115">
        <v>16</v>
      </c>
    </row>
    <row r="100" spans="1:19" ht="18.75" customHeight="1">
      <c r="A100" s="209">
        <v>15</v>
      </c>
      <c r="B100" s="210" t="s">
        <v>116</v>
      </c>
      <c r="C100" s="197" t="s">
        <v>287</v>
      </c>
      <c r="D100" s="198" t="str">
        <f>D91</f>
        <v>ヴィトーリア目黒ＦＣ</v>
      </c>
      <c r="E100" s="199"/>
      <c r="F100" s="199" t="s">
        <v>198</v>
      </c>
      <c r="G100" s="199"/>
      <c r="H100" s="204" t="s">
        <v>306</v>
      </c>
      <c r="I100" s="115">
        <v>14</v>
      </c>
      <c r="K100" s="65">
        <v>15</v>
      </c>
      <c r="L100" s="13" t="s">
        <v>116</v>
      </c>
      <c r="M100" s="15" t="s">
        <v>270</v>
      </c>
      <c r="N100" s="68" t="s">
        <v>225</v>
      </c>
      <c r="O100" s="112">
        <v>1</v>
      </c>
      <c r="P100" s="112" t="s">
        <v>198</v>
      </c>
      <c r="Q100" s="112">
        <v>3</v>
      </c>
      <c r="R100" s="69" t="s">
        <v>138</v>
      </c>
      <c r="S100" s="115">
        <v>14</v>
      </c>
    </row>
    <row r="101" spans="1:19" ht="18.75" customHeight="1">
      <c r="A101" s="65">
        <v>16</v>
      </c>
      <c r="B101" s="157" t="s">
        <v>117</v>
      </c>
      <c r="C101" s="197" t="s">
        <v>288</v>
      </c>
      <c r="D101" s="198" t="str">
        <f>D92</f>
        <v>自由が丘SC</v>
      </c>
      <c r="E101" s="199"/>
      <c r="F101" s="199" t="s">
        <v>198</v>
      </c>
      <c r="G101" s="199"/>
      <c r="H101" s="206" t="s">
        <v>307</v>
      </c>
      <c r="I101" s="115">
        <v>15</v>
      </c>
      <c r="K101" s="65">
        <v>16</v>
      </c>
      <c r="L101" s="157" t="s">
        <v>117</v>
      </c>
      <c r="M101" s="15" t="s">
        <v>263</v>
      </c>
      <c r="N101" s="68" t="s">
        <v>226</v>
      </c>
      <c r="O101" s="112">
        <v>11</v>
      </c>
      <c r="P101" s="112" t="s">
        <v>198</v>
      </c>
      <c r="Q101" s="112">
        <v>0</v>
      </c>
      <c r="R101" s="69" t="s">
        <v>139</v>
      </c>
      <c r="S101" s="115">
        <v>15</v>
      </c>
    </row>
    <row r="102" spans="1:19" ht="18.75" customHeight="1">
      <c r="A102" s="65">
        <v>17</v>
      </c>
      <c r="B102" s="13" t="s">
        <v>118</v>
      </c>
      <c r="C102" s="15" t="s">
        <v>289</v>
      </c>
      <c r="D102" s="68" t="str">
        <f>H90</f>
        <v>F C WASEDA</v>
      </c>
      <c r="E102" s="112">
        <v>2</v>
      </c>
      <c r="F102" s="112" t="s">
        <v>198</v>
      </c>
      <c r="G102" s="112">
        <v>2</v>
      </c>
      <c r="H102" s="69" t="s">
        <v>152</v>
      </c>
      <c r="I102" s="115">
        <v>19</v>
      </c>
      <c r="J102" s="159"/>
      <c r="K102" s="65">
        <v>17</v>
      </c>
      <c r="L102" s="13" t="s">
        <v>118</v>
      </c>
      <c r="M102" s="15" t="s">
        <v>267</v>
      </c>
      <c r="N102" s="68" t="s">
        <v>220</v>
      </c>
      <c r="O102" s="112">
        <v>3</v>
      </c>
      <c r="P102" s="112" t="s">
        <v>198</v>
      </c>
      <c r="Q102" s="112">
        <v>1</v>
      </c>
      <c r="R102" s="69" t="s">
        <v>207</v>
      </c>
      <c r="S102" s="115">
        <v>19</v>
      </c>
    </row>
    <row r="103" spans="1:19" ht="18.75" customHeight="1">
      <c r="A103" s="209">
        <v>18</v>
      </c>
      <c r="B103" s="211" t="s">
        <v>298</v>
      </c>
      <c r="C103" s="197" t="s">
        <v>290</v>
      </c>
      <c r="D103" s="198" t="s">
        <v>225</v>
      </c>
      <c r="E103" s="199"/>
      <c r="F103" s="199" t="s">
        <v>198</v>
      </c>
      <c r="G103" s="199"/>
      <c r="H103" s="204" t="s">
        <v>306</v>
      </c>
      <c r="I103" s="115">
        <v>17</v>
      </c>
      <c r="K103" s="65">
        <v>18</v>
      </c>
      <c r="L103" s="157" t="s">
        <v>298</v>
      </c>
      <c r="M103" s="15" t="s">
        <v>268</v>
      </c>
      <c r="N103" s="68" t="s">
        <v>141</v>
      </c>
      <c r="O103" s="112">
        <v>4</v>
      </c>
      <c r="P103" s="112" t="s">
        <v>198</v>
      </c>
      <c r="Q103" s="112">
        <v>1</v>
      </c>
      <c r="R103" s="69" t="s">
        <v>138</v>
      </c>
      <c r="S103" s="115">
        <v>17</v>
      </c>
    </row>
    <row r="104" spans="1:19" ht="18.75" customHeight="1" thickBot="1">
      <c r="A104" s="66">
        <v>19</v>
      </c>
      <c r="B104" s="67" t="s">
        <v>299</v>
      </c>
      <c r="C104" s="201" t="s">
        <v>291</v>
      </c>
      <c r="D104" s="202" t="s">
        <v>226</v>
      </c>
      <c r="E104" s="203"/>
      <c r="F104" s="203" t="s">
        <v>198</v>
      </c>
      <c r="G104" s="203"/>
      <c r="H104" s="208" t="s">
        <v>307</v>
      </c>
      <c r="I104" s="175">
        <v>18</v>
      </c>
      <c r="J104" s="189"/>
      <c r="K104" s="66">
        <v>19</v>
      </c>
      <c r="L104" s="67" t="s">
        <v>299</v>
      </c>
      <c r="M104" s="185" t="s">
        <v>262</v>
      </c>
      <c r="N104" s="186" t="s">
        <v>101</v>
      </c>
      <c r="O104" s="187">
        <v>8</v>
      </c>
      <c r="P104" s="187" t="s">
        <v>198</v>
      </c>
      <c r="Q104" s="187">
        <v>3</v>
      </c>
      <c r="R104" s="188" t="s">
        <v>139</v>
      </c>
      <c r="S104" s="175">
        <v>18</v>
      </c>
    </row>
    <row r="105" ht="15" thickBot="1"/>
    <row r="106" spans="1:9" ht="17.25">
      <c r="A106" s="285">
        <v>41517</v>
      </c>
      <c r="B106" s="286"/>
      <c r="C106" s="287"/>
      <c r="D106" s="288" t="s">
        <v>308</v>
      </c>
      <c r="E106" s="289"/>
      <c r="F106" s="289"/>
      <c r="G106" s="289"/>
      <c r="H106" s="289"/>
      <c r="I106" s="290"/>
    </row>
    <row r="107" spans="1:9" ht="17.25">
      <c r="A107" s="160"/>
      <c r="B107" s="161"/>
      <c r="C107" s="162"/>
      <c r="D107" s="291" t="s">
        <v>309</v>
      </c>
      <c r="E107" s="292"/>
      <c r="F107" s="292"/>
      <c r="G107" s="292"/>
      <c r="H107" s="292"/>
      <c r="I107" s="293"/>
    </row>
    <row r="108" spans="1:9" ht="14.25">
      <c r="A108" s="113" t="s">
        <v>25</v>
      </c>
      <c r="B108" s="6" t="s">
        <v>41</v>
      </c>
      <c r="C108" s="6" t="s">
        <v>64</v>
      </c>
      <c r="D108" s="282"/>
      <c r="E108" s="283"/>
      <c r="F108" s="283"/>
      <c r="G108" s="283"/>
      <c r="H108" s="284"/>
      <c r="I108" s="114" t="s">
        <v>27</v>
      </c>
    </row>
    <row r="109" spans="1:9" ht="14.25">
      <c r="A109" s="65">
        <v>1</v>
      </c>
      <c r="B109" s="13">
        <v>0.4375</v>
      </c>
      <c r="C109" s="15" t="s">
        <v>310</v>
      </c>
      <c r="D109" s="68" t="str">
        <f>D86</f>
        <v>FCグラスルーツ</v>
      </c>
      <c r="E109" s="112">
        <v>6</v>
      </c>
      <c r="F109" s="112" t="s">
        <v>198</v>
      </c>
      <c r="G109" s="112">
        <v>1</v>
      </c>
      <c r="H109" s="69" t="str">
        <f>N79</f>
        <v>落一小ドリームス</v>
      </c>
      <c r="I109" s="115" t="s">
        <v>311</v>
      </c>
    </row>
    <row r="110" ht="15" thickBot="1"/>
    <row r="111" spans="1:9" ht="17.25">
      <c r="A111" s="285">
        <v>41545</v>
      </c>
      <c r="B111" s="286"/>
      <c r="C111" s="287"/>
      <c r="D111" s="288" t="s">
        <v>312</v>
      </c>
      <c r="E111" s="289"/>
      <c r="F111" s="289"/>
      <c r="G111" s="289"/>
      <c r="H111" s="289"/>
      <c r="I111" s="290"/>
    </row>
    <row r="112" spans="1:9" ht="17.25">
      <c r="A112" s="160"/>
      <c r="B112" s="161"/>
      <c r="C112" s="162"/>
      <c r="D112" s="279" t="s">
        <v>292</v>
      </c>
      <c r="E112" s="280"/>
      <c r="F112" s="280"/>
      <c r="G112" s="280"/>
      <c r="H112" s="280"/>
      <c r="I112" s="281"/>
    </row>
    <row r="113" spans="1:9" ht="14.25">
      <c r="A113" s="113" t="s">
        <v>25</v>
      </c>
      <c r="B113" s="6" t="s">
        <v>41</v>
      </c>
      <c r="C113" s="6" t="s">
        <v>64</v>
      </c>
      <c r="D113" s="282" t="s">
        <v>26</v>
      </c>
      <c r="E113" s="283"/>
      <c r="F113" s="283"/>
      <c r="G113" s="283"/>
      <c r="H113" s="284"/>
      <c r="I113" s="114" t="s">
        <v>27</v>
      </c>
    </row>
    <row r="114" spans="1:9" ht="14.25">
      <c r="A114" s="65">
        <v>1</v>
      </c>
      <c r="B114" s="13" t="s">
        <v>112</v>
      </c>
      <c r="C114" s="15" t="s">
        <v>314</v>
      </c>
      <c r="D114" s="68" t="s">
        <v>241</v>
      </c>
      <c r="E114" s="112">
        <v>1</v>
      </c>
      <c r="F114" s="112" t="s">
        <v>198</v>
      </c>
      <c r="G114" s="112">
        <v>0</v>
      </c>
      <c r="H114" s="69" t="str">
        <f>'組分'!AA5</f>
        <v>鷹の子S C B</v>
      </c>
      <c r="I114" s="115" t="s">
        <v>316</v>
      </c>
    </row>
    <row r="115" spans="1:9" ht="14.25">
      <c r="A115" s="65">
        <v>2</v>
      </c>
      <c r="B115" s="13">
        <v>0.4305555555555556</v>
      </c>
      <c r="C115" s="212" t="s">
        <v>315</v>
      </c>
      <c r="D115" s="213" t="str">
        <f>'組分'!AA25</f>
        <v>ＦＣ千代田　失格</v>
      </c>
      <c r="E115" s="296"/>
      <c r="F115" s="297"/>
      <c r="G115" s="297"/>
      <c r="H115" s="214" t="str">
        <f>'組分'!AA26</f>
        <v>鷹の子S C　A</v>
      </c>
      <c r="I115" s="215" t="s">
        <v>317</v>
      </c>
    </row>
    <row r="116" spans="1:9" ht="14.25">
      <c r="A116" s="65">
        <v>3</v>
      </c>
      <c r="B116" s="13">
        <v>0.4444444444444444</v>
      </c>
      <c r="C116" s="180" t="s">
        <v>258</v>
      </c>
      <c r="D116" s="68"/>
      <c r="E116" s="112"/>
      <c r="F116" s="112" t="s">
        <v>198</v>
      </c>
      <c r="G116" s="112"/>
      <c r="H116" s="69"/>
      <c r="I116" s="115" t="s">
        <v>192</v>
      </c>
    </row>
    <row r="117" spans="1:9" ht="14.25">
      <c r="A117" s="65">
        <v>4</v>
      </c>
      <c r="B117" s="13">
        <v>0.4583333333333333</v>
      </c>
      <c r="C117" s="15" t="s">
        <v>314</v>
      </c>
      <c r="D117" s="68" t="s">
        <v>241</v>
      </c>
      <c r="E117" s="112">
        <v>1</v>
      </c>
      <c r="F117" s="112" t="s">
        <v>198</v>
      </c>
      <c r="G117" s="112">
        <v>4</v>
      </c>
      <c r="H117" s="69" t="s">
        <v>138</v>
      </c>
      <c r="I117" s="115" t="s">
        <v>318</v>
      </c>
    </row>
    <row r="118" spans="1:9" ht="14.25">
      <c r="A118" s="65">
        <v>5</v>
      </c>
      <c r="B118" s="13">
        <v>0.472222222222222</v>
      </c>
      <c r="C118" s="212" t="s">
        <v>315</v>
      </c>
      <c r="D118" s="213" t="str">
        <f>D115</f>
        <v>ＦＣ千代田　失格</v>
      </c>
      <c r="E118" s="296"/>
      <c r="F118" s="297"/>
      <c r="G118" s="297"/>
      <c r="H118" s="214" t="str">
        <f>'組分'!AA28</f>
        <v>渋谷東部ＪＦＣ</v>
      </c>
      <c r="I118" s="215" t="s">
        <v>319</v>
      </c>
    </row>
    <row r="119" spans="1:9" ht="14.25">
      <c r="A119" s="65">
        <v>6</v>
      </c>
      <c r="B119" s="13">
        <v>0.486111111111111</v>
      </c>
      <c r="C119" s="179" t="s">
        <v>258</v>
      </c>
      <c r="D119" s="164"/>
      <c r="E119" s="112"/>
      <c r="F119" s="112" t="s">
        <v>198</v>
      </c>
      <c r="G119" s="112"/>
      <c r="H119" s="69"/>
      <c r="I119" s="115" t="s">
        <v>192</v>
      </c>
    </row>
    <row r="120" spans="1:9" ht="14.25">
      <c r="A120" s="65">
        <v>7</v>
      </c>
      <c r="B120" s="13">
        <v>0.5</v>
      </c>
      <c r="C120" s="15" t="s">
        <v>314</v>
      </c>
      <c r="D120" s="164" t="s">
        <v>241</v>
      </c>
      <c r="E120" s="112">
        <v>0</v>
      </c>
      <c r="F120" s="112" t="s">
        <v>198</v>
      </c>
      <c r="G120" s="112">
        <v>9</v>
      </c>
      <c r="H120" s="69" t="s">
        <v>141</v>
      </c>
      <c r="I120" s="115" t="s">
        <v>320</v>
      </c>
    </row>
    <row r="121" spans="1:9" ht="14.25">
      <c r="A121" s="65">
        <v>8</v>
      </c>
      <c r="B121" s="13">
        <v>0.513888888888889</v>
      </c>
      <c r="C121" s="15" t="s">
        <v>315</v>
      </c>
      <c r="D121" s="68" t="str">
        <f>H115</f>
        <v>鷹の子S C　A</v>
      </c>
      <c r="E121" s="112">
        <v>1</v>
      </c>
      <c r="F121" s="112" t="s">
        <v>198</v>
      </c>
      <c r="G121" s="112">
        <v>1</v>
      </c>
      <c r="H121" s="69" t="str">
        <f>H118</f>
        <v>渋谷東部ＪＦＣ</v>
      </c>
      <c r="I121" s="115" t="s">
        <v>321</v>
      </c>
    </row>
    <row r="122" spans="1:9" ht="14.25">
      <c r="A122" s="65">
        <v>9</v>
      </c>
      <c r="B122" s="13">
        <v>0.527777777777778</v>
      </c>
      <c r="C122" s="179" t="s">
        <v>258</v>
      </c>
      <c r="D122" s="68"/>
      <c r="E122" s="112"/>
      <c r="F122" s="112"/>
      <c r="G122" s="112"/>
      <c r="H122" s="69"/>
      <c r="I122" s="115" t="s">
        <v>192</v>
      </c>
    </row>
    <row r="123" spans="1:9" ht="14.25">
      <c r="A123" s="65">
        <v>10</v>
      </c>
      <c r="B123" s="13">
        <v>0.541666666666667</v>
      </c>
      <c r="C123" s="180" t="s">
        <v>313</v>
      </c>
      <c r="D123" s="68" t="s">
        <v>241</v>
      </c>
      <c r="E123" s="112">
        <v>0</v>
      </c>
      <c r="F123" s="112" t="s">
        <v>198</v>
      </c>
      <c r="G123" s="112">
        <v>2</v>
      </c>
      <c r="H123" s="69" t="str">
        <f>'組分'!AA4</f>
        <v>ヴィトーリア目黒ＦＣ</v>
      </c>
      <c r="I123" s="115" t="s">
        <v>311</v>
      </c>
    </row>
    <row r="125" spans="1:9" ht="14.25">
      <c r="A125" s="298" t="s">
        <v>322</v>
      </c>
      <c r="B125" s="298"/>
      <c r="C125" s="298"/>
      <c r="D125" s="298"/>
      <c r="E125" s="298"/>
      <c r="F125" s="298"/>
      <c r="G125" s="298"/>
      <c r="H125" s="298"/>
      <c r="I125" s="298"/>
    </row>
    <row r="126" spans="1:9" ht="15" thickBot="1">
      <c r="A126" s="298"/>
      <c r="B126" s="298"/>
      <c r="C126" s="298"/>
      <c r="D126" s="298"/>
      <c r="E126" s="298"/>
      <c r="F126" s="298"/>
      <c r="G126" s="298"/>
      <c r="H126" s="298"/>
      <c r="I126" s="298"/>
    </row>
    <row r="127" spans="1:9" ht="17.25">
      <c r="A127" s="285">
        <v>41553</v>
      </c>
      <c r="B127" s="286"/>
      <c r="C127" s="287"/>
      <c r="D127" s="288" t="s">
        <v>312</v>
      </c>
      <c r="E127" s="289"/>
      <c r="F127" s="289"/>
      <c r="G127" s="289"/>
      <c r="H127" s="289"/>
      <c r="I127" s="290"/>
    </row>
    <row r="128" spans="1:9" ht="17.25">
      <c r="A128" s="160"/>
      <c r="B128" s="161"/>
      <c r="C128" s="162"/>
      <c r="D128" s="279" t="s">
        <v>324</v>
      </c>
      <c r="E128" s="280"/>
      <c r="F128" s="280"/>
      <c r="G128" s="280"/>
      <c r="H128" s="280"/>
      <c r="I128" s="281"/>
    </row>
    <row r="129" spans="1:9" ht="14.25">
      <c r="A129" s="113" t="s">
        <v>25</v>
      </c>
      <c r="B129" s="6" t="s">
        <v>41</v>
      </c>
      <c r="C129" s="6" t="s">
        <v>64</v>
      </c>
      <c r="D129" s="282" t="s">
        <v>26</v>
      </c>
      <c r="E129" s="283"/>
      <c r="F129" s="283"/>
      <c r="G129" s="283"/>
      <c r="H129" s="284"/>
      <c r="I129" s="114" t="s">
        <v>27</v>
      </c>
    </row>
    <row r="130" spans="1:9" ht="14.25">
      <c r="A130" s="65">
        <v>1</v>
      </c>
      <c r="B130" s="13" t="s">
        <v>112</v>
      </c>
      <c r="C130" s="15" t="s">
        <v>325</v>
      </c>
      <c r="D130" s="164" t="s">
        <v>139</v>
      </c>
      <c r="E130" s="112">
        <v>1</v>
      </c>
      <c r="F130" s="112" t="s">
        <v>198</v>
      </c>
      <c r="G130" s="112">
        <v>3</v>
      </c>
      <c r="H130" s="69" t="s">
        <v>257</v>
      </c>
      <c r="I130" s="115" t="s">
        <v>326</v>
      </c>
    </row>
    <row r="131" spans="1:9" ht="14.25">
      <c r="A131" s="65">
        <v>2</v>
      </c>
      <c r="B131" s="13">
        <v>0.4305555555555556</v>
      </c>
      <c r="C131" s="180" t="s">
        <v>258</v>
      </c>
      <c r="D131" s="68"/>
      <c r="E131" s="112"/>
      <c r="F131" s="112" t="s">
        <v>198</v>
      </c>
      <c r="G131" s="112"/>
      <c r="H131" s="69"/>
      <c r="I131" s="115" t="s">
        <v>192</v>
      </c>
    </row>
    <row r="132" spans="1:9" ht="14.25">
      <c r="A132" s="65">
        <v>3</v>
      </c>
      <c r="B132" s="13">
        <v>0.4444444444444444</v>
      </c>
      <c r="C132" s="180" t="s">
        <v>325</v>
      </c>
      <c r="D132" s="68" t="s">
        <v>259</v>
      </c>
      <c r="E132" s="112">
        <v>0</v>
      </c>
      <c r="F132" s="112" t="s">
        <v>198</v>
      </c>
      <c r="G132" s="112">
        <v>4</v>
      </c>
      <c r="H132" s="69" t="s">
        <v>257</v>
      </c>
      <c r="I132" s="115" t="s">
        <v>317</v>
      </c>
    </row>
    <row r="133" spans="1:9" ht="14.25">
      <c r="A133" s="65">
        <v>4</v>
      </c>
      <c r="B133" s="13">
        <v>0.4583333333333333</v>
      </c>
      <c r="C133" s="180" t="s">
        <v>258</v>
      </c>
      <c r="D133" s="68"/>
      <c r="E133" s="112"/>
      <c r="F133" s="112" t="s">
        <v>198</v>
      </c>
      <c r="G133" s="112"/>
      <c r="H133" s="69"/>
      <c r="I133" s="115" t="s">
        <v>192</v>
      </c>
    </row>
    <row r="134" spans="1:9" ht="14.25">
      <c r="A134" s="65">
        <v>5</v>
      </c>
      <c r="B134" s="13">
        <v>0.472222222222222</v>
      </c>
      <c r="C134" s="180" t="s">
        <v>325</v>
      </c>
      <c r="D134" s="68" t="s">
        <v>226</v>
      </c>
      <c r="E134" s="112">
        <v>2</v>
      </c>
      <c r="F134" s="112" t="s">
        <v>198</v>
      </c>
      <c r="G134" s="112">
        <v>2</v>
      </c>
      <c r="H134" s="69" t="str">
        <f>H132</f>
        <v>FCグラスルーツ</v>
      </c>
      <c r="I134" s="115" t="s">
        <v>327</v>
      </c>
    </row>
    <row r="135" spans="1:9" ht="14.25">
      <c r="A135" s="65">
        <v>6</v>
      </c>
      <c r="B135" s="13">
        <v>0.486111111111111</v>
      </c>
      <c r="C135" s="179" t="s">
        <v>258</v>
      </c>
      <c r="D135" s="164"/>
      <c r="E135" s="112"/>
      <c r="F135" s="112" t="s">
        <v>198</v>
      </c>
      <c r="G135" s="112"/>
      <c r="H135" s="69"/>
      <c r="I135" s="115" t="s">
        <v>192</v>
      </c>
    </row>
    <row r="136" spans="1:9" ht="14.25">
      <c r="A136" s="65">
        <v>7</v>
      </c>
      <c r="B136" s="13">
        <v>0.5</v>
      </c>
      <c r="C136" s="15" t="s">
        <v>325</v>
      </c>
      <c r="D136" s="68" t="s">
        <v>101</v>
      </c>
      <c r="E136" s="112">
        <v>0</v>
      </c>
      <c r="F136" s="112" t="s">
        <v>198</v>
      </c>
      <c r="G136" s="112">
        <v>5</v>
      </c>
      <c r="H136" s="69" t="str">
        <f>H134</f>
        <v>FCグラスルーツ</v>
      </c>
      <c r="I136" s="115" t="s">
        <v>328</v>
      </c>
    </row>
    <row r="137" spans="1:9" ht="14.25">
      <c r="A137" s="65">
        <v>8</v>
      </c>
      <c r="B137" s="13">
        <v>0.513888888888889</v>
      </c>
      <c r="C137" s="179" t="s">
        <v>258</v>
      </c>
      <c r="D137" s="164"/>
      <c r="E137" s="112"/>
      <c r="F137" s="112" t="s">
        <v>198</v>
      </c>
      <c r="G137" s="112"/>
      <c r="H137" s="69"/>
      <c r="I137" s="115" t="s">
        <v>192</v>
      </c>
    </row>
    <row r="138" spans="1:9" ht="14.25">
      <c r="A138" s="65">
        <v>9</v>
      </c>
      <c r="B138" s="13"/>
      <c r="C138" s="179"/>
      <c r="D138" s="164"/>
      <c r="E138" s="112"/>
      <c r="F138" s="112"/>
      <c r="G138" s="112"/>
      <c r="H138" s="69"/>
      <c r="I138" s="115"/>
    </row>
    <row r="139" spans="1:9" ht="14.25">
      <c r="A139" s="65">
        <v>10</v>
      </c>
      <c r="B139" s="13"/>
      <c r="C139" s="180"/>
      <c r="D139" s="68"/>
      <c r="E139" s="112"/>
      <c r="F139" s="112"/>
      <c r="G139" s="112"/>
      <c r="H139" s="69"/>
      <c r="I139" s="115"/>
    </row>
    <row r="140" spans="1:9" ht="14.25">
      <c r="A140" s="169"/>
      <c r="B140" s="170"/>
      <c r="C140" s="181"/>
      <c r="D140" s="172"/>
      <c r="E140" s="168"/>
      <c r="F140" s="168"/>
      <c r="G140" s="168"/>
      <c r="H140" s="172"/>
      <c r="I140" s="173"/>
    </row>
    <row r="141" spans="1:9" ht="14.25">
      <c r="A141" s="169"/>
      <c r="B141" s="170"/>
      <c r="C141" s="181"/>
      <c r="D141" s="172"/>
      <c r="E141" s="168"/>
      <c r="F141" s="168"/>
      <c r="G141" s="168"/>
      <c r="H141" s="172"/>
      <c r="I141" s="173"/>
    </row>
    <row r="142" ht="15" thickBot="1"/>
    <row r="143" spans="1:19" ht="17.25">
      <c r="A143" s="285">
        <v>41559</v>
      </c>
      <c r="B143" s="286"/>
      <c r="C143" s="287"/>
      <c r="D143" s="288" t="s">
        <v>330</v>
      </c>
      <c r="E143" s="289"/>
      <c r="F143" s="289"/>
      <c r="G143" s="289"/>
      <c r="H143" s="289"/>
      <c r="I143" s="290"/>
      <c r="K143" s="285">
        <v>41559</v>
      </c>
      <c r="L143" s="286"/>
      <c r="M143" s="287"/>
      <c r="N143" s="288" t="s">
        <v>332</v>
      </c>
      <c r="O143" s="289"/>
      <c r="P143" s="289"/>
      <c r="Q143" s="289"/>
      <c r="R143" s="289"/>
      <c r="S143" s="290"/>
    </row>
    <row r="144" spans="1:19" ht="17.25">
      <c r="A144" s="160"/>
      <c r="B144" s="161"/>
      <c r="C144" s="162"/>
      <c r="D144" s="279" t="s">
        <v>333</v>
      </c>
      <c r="E144" s="280"/>
      <c r="F144" s="280"/>
      <c r="G144" s="280"/>
      <c r="H144" s="280"/>
      <c r="I144" s="281"/>
      <c r="K144" s="160"/>
      <c r="L144" s="161"/>
      <c r="M144" s="162"/>
      <c r="N144" s="279" t="s">
        <v>333</v>
      </c>
      <c r="O144" s="280"/>
      <c r="P144" s="280"/>
      <c r="Q144" s="280"/>
      <c r="R144" s="280"/>
      <c r="S144" s="281"/>
    </row>
    <row r="145" spans="1:19" ht="14.25">
      <c r="A145" s="113" t="s">
        <v>25</v>
      </c>
      <c r="B145" s="6" t="s">
        <v>41</v>
      </c>
      <c r="C145" s="6" t="s">
        <v>64</v>
      </c>
      <c r="D145" s="282" t="s">
        <v>26</v>
      </c>
      <c r="E145" s="283"/>
      <c r="F145" s="283"/>
      <c r="G145" s="283"/>
      <c r="H145" s="284"/>
      <c r="I145" s="114" t="s">
        <v>27</v>
      </c>
      <c r="K145" s="113" t="s">
        <v>25</v>
      </c>
      <c r="L145" s="6" t="s">
        <v>41</v>
      </c>
      <c r="M145" s="6" t="s">
        <v>64</v>
      </c>
      <c r="N145" s="282" t="s">
        <v>26</v>
      </c>
      <c r="O145" s="283"/>
      <c r="P145" s="283"/>
      <c r="Q145" s="283"/>
      <c r="R145" s="284"/>
      <c r="S145" s="114" t="s">
        <v>27</v>
      </c>
    </row>
    <row r="146" spans="1:19" ht="14.25">
      <c r="A146" s="65">
        <v>1</v>
      </c>
      <c r="B146" s="225">
        <v>0.4166666666666667</v>
      </c>
      <c r="C146" s="15" t="s">
        <v>329</v>
      </c>
      <c r="D146" s="68" t="str">
        <f>'組分'!AA27</f>
        <v>菅刈S C</v>
      </c>
      <c r="E146" s="112">
        <v>1</v>
      </c>
      <c r="F146" s="112" t="s">
        <v>198</v>
      </c>
      <c r="G146" s="112">
        <v>0</v>
      </c>
      <c r="H146" s="69" t="str">
        <f>'組分'!AA28</f>
        <v>渋谷東部ＪＦＣ</v>
      </c>
      <c r="I146" s="115" t="s">
        <v>334</v>
      </c>
      <c r="K146" s="65">
        <v>1</v>
      </c>
      <c r="L146" s="225">
        <v>0.4166666666666667</v>
      </c>
      <c r="M146" s="15" t="s">
        <v>315</v>
      </c>
      <c r="N146" s="68" t="s">
        <v>204</v>
      </c>
      <c r="O146" s="112">
        <v>1</v>
      </c>
      <c r="P146" s="112" t="s">
        <v>198</v>
      </c>
      <c r="Q146" s="112">
        <v>2</v>
      </c>
      <c r="R146" s="69" t="s">
        <v>215</v>
      </c>
      <c r="S146" s="115" t="s">
        <v>335</v>
      </c>
    </row>
    <row r="147" spans="1:19" ht="14.25">
      <c r="A147" s="65">
        <v>2</v>
      </c>
      <c r="B147" s="225">
        <v>0.4305555555555556</v>
      </c>
      <c r="C147" s="180" t="s">
        <v>258</v>
      </c>
      <c r="D147" s="68"/>
      <c r="E147" s="112"/>
      <c r="F147" s="112" t="s">
        <v>198</v>
      </c>
      <c r="G147" s="112"/>
      <c r="H147" s="69"/>
      <c r="I147" s="115" t="s">
        <v>192</v>
      </c>
      <c r="K147" s="65">
        <v>2</v>
      </c>
      <c r="L147" s="225">
        <v>0.4305555555555556</v>
      </c>
      <c r="M147" s="180" t="s">
        <v>258</v>
      </c>
      <c r="N147" s="68"/>
      <c r="O147" s="112"/>
      <c r="P147" s="112" t="s">
        <v>198</v>
      </c>
      <c r="Q147" s="112"/>
      <c r="R147" s="69"/>
      <c r="S147" s="115" t="s">
        <v>192</v>
      </c>
    </row>
    <row r="148" spans="1:19" ht="14.25">
      <c r="A148" s="65">
        <v>3</v>
      </c>
      <c r="B148" s="225">
        <v>0.4375</v>
      </c>
      <c r="C148" s="15" t="s">
        <v>329</v>
      </c>
      <c r="D148" s="68" t="str">
        <f>'組分'!AA29</f>
        <v>五本木F C</v>
      </c>
      <c r="E148" s="112">
        <v>2</v>
      </c>
      <c r="F148" s="112" t="s">
        <v>198</v>
      </c>
      <c r="G148" s="112">
        <v>1</v>
      </c>
      <c r="H148" s="69" t="str">
        <f>H146</f>
        <v>渋谷東部ＪＦＣ</v>
      </c>
      <c r="I148" s="227" t="s">
        <v>336</v>
      </c>
      <c r="K148" s="65">
        <v>3</v>
      </c>
      <c r="L148" s="225">
        <v>0.4375</v>
      </c>
      <c r="M148" s="15" t="s">
        <v>315</v>
      </c>
      <c r="N148" s="68" t="str">
        <f>N146</f>
        <v>鷹の子S C　A</v>
      </c>
      <c r="O148" s="112">
        <v>0</v>
      </c>
      <c r="P148" s="112" t="s">
        <v>198</v>
      </c>
      <c r="Q148" s="112">
        <v>4</v>
      </c>
      <c r="R148" s="69" t="str">
        <f>D146</f>
        <v>菅刈S C</v>
      </c>
      <c r="S148" s="227" t="s">
        <v>337</v>
      </c>
    </row>
    <row r="149" spans="1:19" ht="14.25">
      <c r="A149" s="65">
        <v>4</v>
      </c>
      <c r="B149" s="225">
        <v>0.4513888888888889</v>
      </c>
      <c r="C149" s="180" t="s">
        <v>258</v>
      </c>
      <c r="D149" s="68"/>
      <c r="E149" s="112"/>
      <c r="F149" s="112" t="s">
        <v>198</v>
      </c>
      <c r="G149" s="112"/>
      <c r="H149" s="69"/>
      <c r="I149" s="115" t="s">
        <v>192</v>
      </c>
      <c r="K149" s="65">
        <v>4</v>
      </c>
      <c r="L149" s="225">
        <v>0.4513888888888889</v>
      </c>
      <c r="M149" s="180" t="s">
        <v>258</v>
      </c>
      <c r="N149" s="68"/>
      <c r="O149" s="112"/>
      <c r="P149" s="112" t="s">
        <v>198</v>
      </c>
      <c r="Q149" s="112"/>
      <c r="R149" s="69"/>
      <c r="S149" s="115" t="s">
        <v>192</v>
      </c>
    </row>
    <row r="150" spans="1:19" ht="14.25">
      <c r="A150" s="65">
        <v>5</v>
      </c>
      <c r="B150" s="225">
        <v>0.4583333333333333</v>
      </c>
      <c r="C150" s="15" t="s">
        <v>329</v>
      </c>
      <c r="D150" s="68" t="str">
        <f>D146</f>
        <v>菅刈S C</v>
      </c>
      <c r="E150" s="112">
        <v>1</v>
      </c>
      <c r="F150" s="112" t="s">
        <v>198</v>
      </c>
      <c r="G150" s="112">
        <v>3</v>
      </c>
      <c r="H150" s="69" t="str">
        <f>D148</f>
        <v>五本木F C</v>
      </c>
      <c r="I150" s="115" t="s">
        <v>311</v>
      </c>
      <c r="K150" s="65">
        <v>5</v>
      </c>
      <c r="L150" s="225">
        <v>0.4583333333333333</v>
      </c>
      <c r="M150" s="180" t="s">
        <v>258</v>
      </c>
      <c r="N150" s="68"/>
      <c r="O150" s="112"/>
      <c r="P150" s="112" t="s">
        <v>198</v>
      </c>
      <c r="Q150" s="112"/>
      <c r="R150" s="69"/>
      <c r="S150" s="115" t="s">
        <v>192</v>
      </c>
    </row>
    <row r="151" spans="1:19" ht="14.25">
      <c r="A151" s="65">
        <v>6</v>
      </c>
      <c r="B151" s="225">
        <v>0.47222222222222227</v>
      </c>
      <c r="C151" s="179" t="s">
        <v>258</v>
      </c>
      <c r="D151" s="164"/>
      <c r="E151" s="112"/>
      <c r="F151" s="112" t="s">
        <v>198</v>
      </c>
      <c r="G151" s="112"/>
      <c r="H151" s="69"/>
      <c r="I151" s="115" t="s">
        <v>192</v>
      </c>
      <c r="K151" s="65">
        <v>6</v>
      </c>
      <c r="L151" s="225">
        <v>0.47222222222222227</v>
      </c>
      <c r="M151" s="179" t="s">
        <v>258</v>
      </c>
      <c r="N151" s="164"/>
      <c r="O151" s="112"/>
      <c r="P151" s="112" t="s">
        <v>198</v>
      </c>
      <c r="Q151" s="112"/>
      <c r="R151" s="69"/>
      <c r="S151" s="115" t="s">
        <v>192</v>
      </c>
    </row>
    <row r="152" spans="1:19" ht="14.25">
      <c r="A152" s="65">
        <v>7</v>
      </c>
      <c r="B152" s="225">
        <v>0.4791666666666667</v>
      </c>
      <c r="C152" s="15" t="s">
        <v>331</v>
      </c>
      <c r="D152" s="164" t="s">
        <v>141</v>
      </c>
      <c r="E152" s="112">
        <v>2</v>
      </c>
      <c r="F152" s="112" t="s">
        <v>198</v>
      </c>
      <c r="G152" s="112">
        <v>0</v>
      </c>
      <c r="H152" s="69" t="s">
        <v>152</v>
      </c>
      <c r="I152" s="115" t="s">
        <v>311</v>
      </c>
      <c r="K152" s="65">
        <v>7</v>
      </c>
      <c r="L152" s="225">
        <v>0.4791666666666667</v>
      </c>
      <c r="M152" s="180" t="s">
        <v>331</v>
      </c>
      <c r="N152" s="164" t="s">
        <v>226</v>
      </c>
      <c r="O152" s="112">
        <v>1</v>
      </c>
      <c r="P152" s="112" t="s">
        <v>198</v>
      </c>
      <c r="Q152" s="112">
        <v>1</v>
      </c>
      <c r="R152" s="69" t="str">
        <f>R146</f>
        <v>五本木F C</v>
      </c>
      <c r="S152" s="115" t="s">
        <v>311</v>
      </c>
    </row>
    <row r="153" spans="1:19" ht="14.25">
      <c r="A153" s="65">
        <v>8</v>
      </c>
      <c r="B153" s="225">
        <v>0.4930555555555556</v>
      </c>
      <c r="C153" s="179" t="s">
        <v>258</v>
      </c>
      <c r="D153" s="164"/>
      <c r="E153" s="112"/>
      <c r="F153" s="112" t="s">
        <v>198</v>
      </c>
      <c r="G153" s="112"/>
      <c r="H153" s="69"/>
      <c r="I153" s="115" t="s">
        <v>192</v>
      </c>
      <c r="K153" s="65">
        <v>8</v>
      </c>
      <c r="L153" s="225">
        <v>0.4930555555555556</v>
      </c>
      <c r="M153" s="180" t="s">
        <v>258</v>
      </c>
      <c r="N153" s="164"/>
      <c r="O153" s="112"/>
      <c r="P153" s="112" t="s">
        <v>198</v>
      </c>
      <c r="Q153" s="112"/>
      <c r="R153" s="69"/>
      <c r="S153" s="115" t="s">
        <v>192</v>
      </c>
    </row>
    <row r="154" spans="1:19" ht="14.25">
      <c r="A154" s="65">
        <v>9</v>
      </c>
      <c r="B154" s="225">
        <v>0.5</v>
      </c>
      <c r="C154" s="179" t="s">
        <v>331</v>
      </c>
      <c r="D154" s="68" t="s">
        <v>141</v>
      </c>
      <c r="E154" s="112">
        <v>2</v>
      </c>
      <c r="F154" s="112" t="s">
        <v>198</v>
      </c>
      <c r="G154" s="112">
        <v>2</v>
      </c>
      <c r="H154" s="69" t="str">
        <f>N152</f>
        <v>FCトリプレッタA</v>
      </c>
      <c r="I154" s="115" t="s">
        <v>311</v>
      </c>
      <c r="K154" s="65">
        <v>9</v>
      </c>
      <c r="L154" s="225">
        <v>0.5</v>
      </c>
      <c r="M154" s="179" t="s">
        <v>331</v>
      </c>
      <c r="N154" s="68" t="str">
        <f>H152</f>
        <v>大岡山F C</v>
      </c>
      <c r="O154" s="112">
        <v>2</v>
      </c>
      <c r="P154" s="112" t="s">
        <v>198</v>
      </c>
      <c r="Q154" s="112">
        <v>1</v>
      </c>
      <c r="R154" s="69" t="str">
        <f>R146</f>
        <v>五本木F C</v>
      </c>
      <c r="S154" s="115" t="s">
        <v>311</v>
      </c>
    </row>
    <row r="155" spans="1:19" ht="14.25">
      <c r="A155" s="65">
        <v>10</v>
      </c>
      <c r="B155" s="225">
        <v>0.513888888888889</v>
      </c>
      <c r="C155" s="180" t="s">
        <v>258</v>
      </c>
      <c r="D155" s="68"/>
      <c r="E155" s="112"/>
      <c r="F155" s="112" t="s">
        <v>198</v>
      </c>
      <c r="G155" s="112"/>
      <c r="H155" s="69"/>
      <c r="I155" s="115" t="s">
        <v>192</v>
      </c>
      <c r="K155" s="65">
        <v>10</v>
      </c>
      <c r="L155" s="225">
        <v>0.513888888888889</v>
      </c>
      <c r="M155" s="180" t="s">
        <v>258</v>
      </c>
      <c r="N155" s="68"/>
      <c r="O155" s="112"/>
      <c r="P155" s="112" t="s">
        <v>198</v>
      </c>
      <c r="Q155" s="112"/>
      <c r="R155" s="69"/>
      <c r="S155" s="115" t="s">
        <v>192</v>
      </c>
    </row>
    <row r="156" spans="1:19" ht="14.25">
      <c r="A156" s="65">
        <v>11</v>
      </c>
      <c r="B156" s="225">
        <v>0.5208333333333334</v>
      </c>
      <c r="C156" s="15" t="s">
        <v>331</v>
      </c>
      <c r="D156" s="68" t="s">
        <v>141</v>
      </c>
      <c r="E156" s="112">
        <v>0</v>
      </c>
      <c r="F156" s="112" t="s">
        <v>198</v>
      </c>
      <c r="G156" s="112">
        <v>1</v>
      </c>
      <c r="H156" s="69" t="str">
        <f>R154</f>
        <v>五本木F C</v>
      </c>
      <c r="I156" s="115" t="s">
        <v>311</v>
      </c>
      <c r="K156" s="65">
        <v>11</v>
      </c>
      <c r="L156" s="225">
        <v>0.5208333333333334</v>
      </c>
      <c r="M156" s="15" t="s">
        <v>331</v>
      </c>
      <c r="N156" s="68" t="s">
        <v>152</v>
      </c>
      <c r="O156" s="112">
        <v>2</v>
      </c>
      <c r="P156" s="112" t="s">
        <v>198</v>
      </c>
      <c r="Q156" s="112">
        <v>1</v>
      </c>
      <c r="R156" s="69" t="str">
        <f>N152</f>
        <v>FCトリプレッタA</v>
      </c>
      <c r="S156" s="115" t="s">
        <v>311</v>
      </c>
    </row>
    <row r="157" spans="11:19" ht="14.25">
      <c r="K157" s="169"/>
      <c r="L157" s="226"/>
      <c r="M157" s="171"/>
      <c r="N157" s="172"/>
      <c r="O157" s="168"/>
      <c r="P157" s="168"/>
      <c r="Q157" s="168"/>
      <c r="R157" s="172"/>
      <c r="S157" s="173"/>
    </row>
  </sheetData>
  <sheetProtection/>
  <mergeCells count="63">
    <mergeCell ref="K143:M143"/>
    <mergeCell ref="N143:S143"/>
    <mergeCell ref="N144:S144"/>
    <mergeCell ref="N145:R145"/>
    <mergeCell ref="N50:S50"/>
    <mergeCell ref="N84:S84"/>
    <mergeCell ref="K83:M83"/>
    <mergeCell ref="N83:S83"/>
    <mergeCell ref="O73:Q80"/>
    <mergeCell ref="D69:I69"/>
    <mergeCell ref="N69:S69"/>
    <mergeCell ref="D71:H71"/>
    <mergeCell ref="D49:I49"/>
    <mergeCell ref="K49:M49"/>
    <mergeCell ref="N49:S49"/>
    <mergeCell ref="D68:I68"/>
    <mergeCell ref="K68:M68"/>
    <mergeCell ref="N68:S68"/>
    <mergeCell ref="N70:S70"/>
    <mergeCell ref="N7:R7"/>
    <mergeCell ref="D50:I50"/>
    <mergeCell ref="A68:C68"/>
    <mergeCell ref="D7:H7"/>
    <mergeCell ref="A30:C30"/>
    <mergeCell ref="D30:I30"/>
    <mergeCell ref="D31:H31"/>
    <mergeCell ref="A49:C49"/>
    <mergeCell ref="D51:H51"/>
    <mergeCell ref="N51:R51"/>
    <mergeCell ref="A1:S2"/>
    <mergeCell ref="A3:S3"/>
    <mergeCell ref="A4:S4"/>
    <mergeCell ref="A5:S5"/>
    <mergeCell ref="A6:C6"/>
    <mergeCell ref="K6:M6"/>
    <mergeCell ref="D6:I6"/>
    <mergeCell ref="N6:S6"/>
    <mergeCell ref="A125:I126"/>
    <mergeCell ref="D108:H108"/>
    <mergeCell ref="N71:R71"/>
    <mergeCell ref="A83:C83"/>
    <mergeCell ref="A106:C106"/>
    <mergeCell ref="D106:I106"/>
    <mergeCell ref="A111:C111"/>
    <mergeCell ref="D111:I111"/>
    <mergeCell ref="D85:H85"/>
    <mergeCell ref="N85:R85"/>
    <mergeCell ref="D107:I107"/>
    <mergeCell ref="A81:B82"/>
    <mergeCell ref="E115:G115"/>
    <mergeCell ref="E118:G118"/>
    <mergeCell ref="D112:I112"/>
    <mergeCell ref="D113:H113"/>
    <mergeCell ref="D83:I83"/>
    <mergeCell ref="D84:I84"/>
    <mergeCell ref="D144:I144"/>
    <mergeCell ref="D145:H145"/>
    <mergeCell ref="A127:C127"/>
    <mergeCell ref="D127:I127"/>
    <mergeCell ref="D128:I128"/>
    <mergeCell ref="D129:H129"/>
    <mergeCell ref="A143:C143"/>
    <mergeCell ref="D143:I143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200" verticalDpi="200" orientation="landscape" paperSize="9" scale="61" r:id="rId1"/>
  <headerFooter alignWithMargins="0">
    <oddHeader>&amp;R&amp;"AR丸ゴシック体M,標準"&amp;D現在</oddHeader>
    <oddFooter>&amp;C&amp;P/&amp;N&amp;RTJF：７ブロック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zoomScale="85" zoomScaleNormal="85" zoomScalePageLayoutView="0" workbookViewId="0" topLeftCell="A1">
      <selection activeCell="M25" sqref="M25"/>
    </sheetView>
  </sheetViews>
  <sheetFormatPr defaultColWidth="11.00390625" defaultRowHeight="14.25"/>
  <cols>
    <col min="1" max="1" width="2.625" style="1" bestFit="1" customWidth="1"/>
    <col min="2" max="2" width="15.625" style="1" bestFit="1" customWidth="1"/>
    <col min="3" max="3" width="1.75390625" style="1" customWidth="1"/>
    <col min="4" max="5" width="3.625" style="0" customWidth="1"/>
    <col min="6" max="6" width="17.875" style="0" customWidth="1"/>
  </cols>
  <sheetData>
    <row r="2" spans="1:8" ht="14.25">
      <c r="A2" s="315" t="s">
        <v>185</v>
      </c>
      <c r="B2" s="315"/>
      <c r="C2" s="315"/>
      <c r="D2" s="315"/>
      <c r="E2" s="315"/>
      <c r="F2" s="315"/>
      <c r="G2" s="315"/>
      <c r="H2" s="315"/>
    </row>
    <row r="4" spans="2:11" ht="30" customHeight="1">
      <c r="B4" s="316" t="s">
        <v>40</v>
      </c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7.25" customHeight="1">
      <c r="A5" s="1" t="s">
        <v>13</v>
      </c>
      <c r="B5" s="1" t="s">
        <v>14</v>
      </c>
      <c r="D5" s="314" t="s">
        <v>172</v>
      </c>
      <c r="E5" s="314"/>
      <c r="F5" s="314"/>
      <c r="G5" s="314"/>
      <c r="H5" s="314"/>
      <c r="I5" s="314"/>
      <c r="J5" s="314"/>
      <c r="K5" s="314"/>
    </row>
    <row r="6" spans="4:11" ht="17.25" customHeight="1">
      <c r="D6" s="314" t="s">
        <v>5</v>
      </c>
      <c r="E6" s="314"/>
      <c r="F6" s="314"/>
      <c r="G6" s="314"/>
      <c r="H6" s="314"/>
      <c r="I6" s="314"/>
      <c r="J6" s="314"/>
      <c r="K6" s="314"/>
    </row>
    <row r="7" spans="4:11" ht="17.25" customHeight="1">
      <c r="D7" s="314" t="s">
        <v>15</v>
      </c>
      <c r="E7" s="314"/>
      <c r="F7" s="314"/>
      <c r="G7" s="314"/>
      <c r="H7" s="314"/>
      <c r="I7" s="314"/>
      <c r="J7" s="314"/>
      <c r="K7" s="314"/>
    </row>
    <row r="8" spans="1:11" ht="17.25" customHeight="1">
      <c r="A8" s="1" t="s">
        <v>13</v>
      </c>
      <c r="B8" s="1" t="s">
        <v>16</v>
      </c>
      <c r="D8" s="314" t="s">
        <v>184</v>
      </c>
      <c r="E8" s="314"/>
      <c r="F8" s="314"/>
      <c r="G8" s="314"/>
      <c r="H8" s="314"/>
      <c r="I8" s="314"/>
      <c r="J8" s="314"/>
      <c r="K8" s="314"/>
    </row>
    <row r="9" ht="17.25" customHeight="1">
      <c r="D9" t="s">
        <v>183</v>
      </c>
    </row>
    <row r="10" spans="4:11" ht="17.25" customHeight="1">
      <c r="D10" s="314" t="s">
        <v>6</v>
      </c>
      <c r="E10" s="314"/>
      <c r="F10" s="314"/>
      <c r="G10" s="314"/>
      <c r="H10" s="314"/>
      <c r="I10" s="314"/>
      <c r="J10" s="314"/>
      <c r="K10" s="314"/>
    </row>
    <row r="11" spans="1:11" ht="17.25" customHeight="1">
      <c r="A11" s="1" t="s">
        <v>13</v>
      </c>
      <c r="B11" s="1" t="s">
        <v>17</v>
      </c>
      <c r="D11" s="314" t="s">
        <v>18</v>
      </c>
      <c r="E11" s="314"/>
      <c r="F11" s="314"/>
      <c r="G11" s="314"/>
      <c r="H11" s="314"/>
      <c r="I11" s="314"/>
      <c r="J11" s="314"/>
      <c r="K11" s="314"/>
    </row>
    <row r="12" spans="4:11" ht="17.25" customHeight="1">
      <c r="D12" s="314" t="s">
        <v>19</v>
      </c>
      <c r="E12" s="314"/>
      <c r="F12" s="314"/>
      <c r="G12" s="314"/>
      <c r="H12" s="314"/>
      <c r="I12" s="314"/>
      <c r="J12" s="314"/>
      <c r="K12" s="314"/>
    </row>
    <row r="13" spans="4:11" ht="17.25" customHeight="1">
      <c r="D13" s="314" t="s">
        <v>20</v>
      </c>
      <c r="E13" s="314"/>
      <c r="F13" s="314"/>
      <c r="G13" s="314"/>
      <c r="H13" s="314"/>
      <c r="I13" s="314"/>
      <c r="J13" s="314"/>
      <c r="K13" s="314"/>
    </row>
    <row r="14" spans="4:11" ht="17.25" customHeight="1">
      <c r="D14" s="314" t="s">
        <v>21</v>
      </c>
      <c r="E14" s="314"/>
      <c r="F14" s="314"/>
      <c r="G14" s="314"/>
      <c r="H14" s="314"/>
      <c r="I14" s="314"/>
      <c r="J14" s="314"/>
      <c r="K14" s="314"/>
    </row>
    <row r="15" spans="4:11" ht="17.25" customHeight="1">
      <c r="D15" s="314" t="s">
        <v>22</v>
      </c>
      <c r="E15" s="314"/>
      <c r="F15" s="314"/>
      <c r="G15" s="314"/>
      <c r="H15" s="314"/>
      <c r="I15" s="314"/>
      <c r="J15" s="314"/>
      <c r="K15" s="314"/>
    </row>
    <row r="16" spans="4:11" ht="17.25" customHeight="1">
      <c r="D16" s="314" t="s">
        <v>23</v>
      </c>
      <c r="E16" s="314"/>
      <c r="F16" s="314"/>
      <c r="G16" s="314"/>
      <c r="H16" s="314"/>
      <c r="I16" s="314"/>
      <c r="J16" s="314"/>
      <c r="K16" s="314"/>
    </row>
    <row r="17" spans="1:11" ht="17.25" customHeight="1">
      <c r="A17" s="1" t="s">
        <v>13</v>
      </c>
      <c r="B17" s="1" t="s">
        <v>24</v>
      </c>
      <c r="D17" s="314" t="s">
        <v>173</v>
      </c>
      <c r="E17" s="314"/>
      <c r="F17" s="314"/>
      <c r="G17" s="314"/>
      <c r="H17" s="314"/>
      <c r="I17" s="314"/>
      <c r="J17" s="314"/>
      <c r="K17" s="314"/>
    </row>
    <row r="18" spans="4:11" ht="17.25" customHeight="1">
      <c r="D18" s="314" t="s">
        <v>1</v>
      </c>
      <c r="E18" s="314"/>
      <c r="F18" s="314"/>
      <c r="G18" s="314"/>
      <c r="H18" s="314"/>
      <c r="I18" s="314"/>
      <c r="J18" s="314"/>
      <c r="K18" s="314"/>
    </row>
    <row r="19" spans="5:11" ht="17.25" customHeight="1">
      <c r="E19" s="314" t="s">
        <v>2</v>
      </c>
      <c r="F19" s="314"/>
      <c r="G19" s="314"/>
      <c r="H19" s="314"/>
      <c r="I19" s="314"/>
      <c r="J19" s="314"/>
      <c r="K19" s="314"/>
    </row>
    <row r="20" spans="5:11" ht="17.25" customHeight="1">
      <c r="E20" s="314" t="s">
        <v>3</v>
      </c>
      <c r="F20" s="314"/>
      <c r="G20" s="314"/>
      <c r="H20" s="314"/>
      <c r="I20" s="314"/>
      <c r="J20" s="314"/>
      <c r="K20" s="314"/>
    </row>
    <row r="21" ht="17.25" customHeight="1">
      <c r="E21" t="s">
        <v>0</v>
      </c>
    </row>
    <row r="22" spans="4:11" ht="17.25" customHeight="1">
      <c r="D22" s="314" t="s">
        <v>7</v>
      </c>
      <c r="E22" s="314"/>
      <c r="F22" s="314"/>
      <c r="G22" s="314"/>
      <c r="H22" s="314"/>
      <c r="I22" s="314"/>
      <c r="J22" s="314"/>
      <c r="K22" s="314"/>
    </row>
    <row r="23" spans="5:11" ht="17.25" customHeight="1">
      <c r="E23" s="320" t="s">
        <v>174</v>
      </c>
      <c r="F23" s="320"/>
      <c r="G23" s="320"/>
      <c r="H23" s="320"/>
      <c r="I23" s="320"/>
      <c r="J23" s="320"/>
      <c r="K23" s="320"/>
    </row>
    <row r="24" spans="5:11" ht="17.25" customHeight="1">
      <c r="E24" s="314" t="s">
        <v>35</v>
      </c>
      <c r="F24" s="314"/>
      <c r="G24" s="314"/>
      <c r="H24" s="314"/>
      <c r="I24" s="314"/>
      <c r="J24" s="314"/>
      <c r="K24" s="314"/>
    </row>
    <row r="25" spans="6:11" ht="17.25" customHeight="1">
      <c r="F25" s="314" t="s">
        <v>8</v>
      </c>
      <c r="G25" s="314"/>
      <c r="H25" s="314"/>
      <c r="I25" s="314"/>
      <c r="J25" s="314"/>
      <c r="K25" s="314"/>
    </row>
    <row r="26" spans="4:11" ht="17.25" customHeight="1">
      <c r="D26" s="314" t="s">
        <v>9</v>
      </c>
      <c r="E26" s="314"/>
      <c r="F26" s="314"/>
      <c r="G26" s="314"/>
      <c r="H26" s="314"/>
      <c r="I26" s="314"/>
      <c r="J26" s="314"/>
      <c r="K26" s="314"/>
    </row>
    <row r="27" spans="5:11" ht="81" customHeight="1">
      <c r="E27" s="319" t="s">
        <v>186</v>
      </c>
      <c r="F27" s="319"/>
      <c r="G27" s="319"/>
      <c r="H27" s="319"/>
      <c r="I27" s="319"/>
      <c r="J27" s="319"/>
      <c r="K27" s="319"/>
    </row>
    <row r="28" spans="5:11" ht="36.75" customHeight="1">
      <c r="E28" s="9"/>
      <c r="F28" s="318" t="s">
        <v>187</v>
      </c>
      <c r="G28" s="318"/>
      <c r="H28" s="318"/>
      <c r="I28" s="318"/>
      <c r="J28" s="318"/>
      <c r="K28" s="318"/>
    </row>
    <row r="29" ht="19.5" customHeight="1">
      <c r="D29" t="s">
        <v>10</v>
      </c>
    </row>
    <row r="30" ht="19.5" customHeight="1">
      <c r="E30" t="s">
        <v>11</v>
      </c>
    </row>
    <row r="31" spans="5:11" ht="19.5" customHeight="1">
      <c r="E31" t="s">
        <v>12</v>
      </c>
      <c r="K31" s="131"/>
    </row>
    <row r="32" ht="19.5" customHeight="1">
      <c r="E32" t="s">
        <v>4</v>
      </c>
    </row>
    <row r="33" spans="1:11" ht="19.5" customHeight="1">
      <c r="A33" s="1" t="s">
        <v>13</v>
      </c>
      <c r="B33" s="130" t="s">
        <v>181</v>
      </c>
      <c r="C33" s="130"/>
      <c r="D33" s="117" t="s">
        <v>180</v>
      </c>
      <c r="E33" s="117"/>
      <c r="F33" s="117"/>
      <c r="G33" s="117"/>
      <c r="H33" s="117"/>
      <c r="I33" s="117"/>
      <c r="J33" s="117"/>
      <c r="K33" s="117"/>
    </row>
    <row r="34" spans="2:11" ht="19.5" customHeight="1">
      <c r="B34" s="130"/>
      <c r="C34" s="130"/>
      <c r="D34" s="117" t="s">
        <v>188</v>
      </c>
      <c r="E34" s="117"/>
      <c r="F34" s="117"/>
      <c r="G34" s="117"/>
      <c r="H34" s="117"/>
      <c r="I34" s="117"/>
      <c r="J34" s="117"/>
      <c r="K34" s="117"/>
    </row>
    <row r="35" spans="2:11" ht="19.5" customHeight="1">
      <c r="B35" s="130"/>
      <c r="C35" s="130"/>
      <c r="D35" s="117" t="s">
        <v>189</v>
      </c>
      <c r="E35" s="117"/>
      <c r="F35" s="117"/>
      <c r="G35" s="117"/>
      <c r="H35" s="117"/>
      <c r="I35" s="117"/>
      <c r="J35" s="117"/>
      <c r="K35" s="117"/>
    </row>
    <row r="36" spans="2:11" ht="19.5" customHeight="1">
      <c r="B36" s="130"/>
      <c r="C36" s="130"/>
      <c r="D36" s="117" t="s">
        <v>182</v>
      </c>
      <c r="E36" s="117"/>
      <c r="F36" s="117"/>
      <c r="G36" s="117"/>
      <c r="H36" s="117"/>
      <c r="I36" s="117"/>
      <c r="J36" s="117"/>
      <c r="K36" s="117"/>
    </row>
    <row r="37" spans="1:2" ht="23.25" customHeight="1">
      <c r="A37" s="1" t="s">
        <v>37</v>
      </c>
      <c r="B37" s="10" t="s">
        <v>38</v>
      </c>
    </row>
    <row r="38" spans="1:11" ht="34.5" customHeight="1">
      <c r="A38" s="1" t="s">
        <v>37</v>
      </c>
      <c r="B38" s="317" t="s">
        <v>39</v>
      </c>
      <c r="C38" s="317"/>
      <c r="D38" s="317"/>
      <c r="E38" s="317"/>
      <c r="F38" s="317"/>
      <c r="G38" s="317"/>
      <c r="H38" s="317"/>
      <c r="I38" s="317"/>
      <c r="J38" s="317"/>
      <c r="K38" s="317"/>
    </row>
    <row r="40" spans="1:13" ht="24.75" customHeight="1">
      <c r="A40" s="1" t="s">
        <v>36</v>
      </c>
      <c r="B40" s="118" t="s">
        <v>175</v>
      </c>
      <c r="C40" s="119"/>
      <c r="D40" s="120"/>
      <c r="E40" s="120"/>
      <c r="F40" s="120"/>
      <c r="G40" s="120"/>
      <c r="H40" s="120"/>
      <c r="I40" s="117" t="s">
        <v>176</v>
      </c>
      <c r="J40" s="117"/>
      <c r="K40" s="117"/>
      <c r="L40" s="117"/>
      <c r="M40" s="117"/>
    </row>
    <row r="41" spans="1:9" ht="24.75" customHeight="1">
      <c r="A41" s="1" t="s">
        <v>36</v>
      </c>
      <c r="B41" s="11" t="s">
        <v>177</v>
      </c>
      <c r="C41" s="119"/>
      <c r="D41" s="120"/>
      <c r="E41" s="120"/>
      <c r="F41" s="120"/>
      <c r="G41" s="120"/>
      <c r="H41" s="120"/>
      <c r="I41" s="120"/>
    </row>
    <row r="42" spans="1:9" ht="21" customHeight="1">
      <c r="A42" s="1" t="s">
        <v>36</v>
      </c>
      <c r="B42" s="11" t="s">
        <v>179</v>
      </c>
      <c r="C42" s="130"/>
      <c r="D42" s="117"/>
      <c r="E42" s="117"/>
      <c r="F42" s="117"/>
      <c r="G42" s="120"/>
      <c r="H42" s="120"/>
      <c r="I42" s="120"/>
    </row>
  </sheetData>
  <sheetProtection/>
  <mergeCells count="25">
    <mergeCell ref="B38:K38"/>
    <mergeCell ref="E19:K19"/>
    <mergeCell ref="D22:K22"/>
    <mergeCell ref="F28:K28"/>
    <mergeCell ref="E20:K20"/>
    <mergeCell ref="D26:K26"/>
    <mergeCell ref="E27:K27"/>
    <mergeCell ref="E23:K23"/>
    <mergeCell ref="F25:K25"/>
    <mergeCell ref="A2:H2"/>
    <mergeCell ref="B4:K4"/>
    <mergeCell ref="D5:K5"/>
    <mergeCell ref="D6:K6"/>
    <mergeCell ref="D7:K7"/>
    <mergeCell ref="D8:K8"/>
    <mergeCell ref="D16:K16"/>
    <mergeCell ref="D17:K17"/>
    <mergeCell ref="D18:K18"/>
    <mergeCell ref="E24:K24"/>
    <mergeCell ref="D10:K10"/>
    <mergeCell ref="D11:K11"/>
    <mergeCell ref="D12:K12"/>
    <mergeCell ref="D13:K13"/>
    <mergeCell ref="D14:K14"/>
    <mergeCell ref="D15:K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scale="80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2013-10-08T13:47:05Z</cp:lastPrinted>
  <dcterms:created xsi:type="dcterms:W3CDTF">2004-03-12T12:15:47Z</dcterms:created>
  <dcterms:modified xsi:type="dcterms:W3CDTF">2013-10-12T14:55:45Z</dcterms:modified>
  <cp:category/>
  <cp:version/>
  <cp:contentType/>
  <cp:contentStatus/>
</cp:coreProperties>
</file>