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-kimura\OneDrive\デスクトップ\"/>
    </mc:Choice>
  </mc:AlternateContent>
  <bookViews>
    <workbookView xWindow="0" yWindow="0" windowWidth="24000" windowHeight="9750"/>
  </bookViews>
  <sheets>
    <sheet name="1部リーグ戦表" sheetId="2" r:id="rId1"/>
    <sheet name="1部上位リーグ戦表" sheetId="4" r:id="rId2"/>
    <sheet name="1部下位リーグ戦表" sheetId="5" r:id="rId3"/>
    <sheet name="1部" sheetId="1" r:id="rId4"/>
    <sheet name="累積警告" sheetId="3" r:id="rId5"/>
  </sheets>
  <definedNames>
    <definedName name="_xlnm.Print_Area" localSheetId="3">'1部'!$A$1:$N$68</definedName>
    <definedName name="_xlnm.Print_Area" localSheetId="0">'1部リーグ戦表'!$A$1:$CI$29</definedName>
    <definedName name="_xlnm.Print_Area" localSheetId="2">'1部下位リーグ戦表'!$A$1:$BJ$19</definedName>
    <definedName name="_xlnm.Print_Area" localSheetId="1">'1部上位リーグ戦表'!$A$1:$BJ$19</definedName>
    <definedName name="_xlnm.Print_Area" localSheetId="4">累積警告!$A$1:$K$68</definedName>
  </definedNames>
  <calcPr calcId="152511"/>
</workbook>
</file>

<file path=xl/calcChain.xml><?xml version="1.0" encoding="utf-8"?>
<calcChain xmlns="http://schemas.openxmlformats.org/spreadsheetml/2006/main">
  <c r="H55" i="1" l="1"/>
  <c r="H54" i="1"/>
  <c r="K53" i="1"/>
  <c r="J53" i="1"/>
  <c r="BP12" i="5"/>
  <c r="AZ18" i="5"/>
  <c r="AV18" i="5"/>
  <c r="AO18" i="5"/>
  <c r="AK18" i="5"/>
  <c r="AG18" i="5"/>
  <c r="AS18" i="5" s="1"/>
  <c r="BD16" i="5"/>
  <c r="AS16" i="5"/>
  <c r="BD14" i="5"/>
  <c r="AK14" i="5"/>
  <c r="AS14" i="5" s="1"/>
  <c r="AK12" i="5"/>
  <c r="AS12" i="5" s="1"/>
  <c r="AS10" i="5"/>
  <c r="H6" i="4"/>
  <c r="BP13" i="5"/>
  <c r="BP11" i="5"/>
  <c r="BP10" i="5"/>
  <c r="BP9" i="5"/>
  <c r="BP8" i="5"/>
  <c r="AB6" i="5"/>
  <c r="W6" i="5"/>
  <c r="R6" i="5"/>
  <c r="M6" i="5"/>
  <c r="H6" i="5"/>
  <c r="AS18" i="4"/>
  <c r="AK16" i="4"/>
  <c r="BP13" i="4"/>
  <c r="BP12" i="4"/>
  <c r="AK12" i="4"/>
  <c r="BP11" i="4"/>
  <c r="BP10" i="4"/>
  <c r="AO10" i="4"/>
  <c r="AK10" i="4"/>
  <c r="AS10" i="4" s="1"/>
  <c r="BP9" i="4"/>
  <c r="BP8" i="4"/>
  <c r="AB6" i="4"/>
  <c r="W6" i="4"/>
  <c r="R6" i="4"/>
  <c r="M6" i="4"/>
  <c r="BD18" i="5" l="1"/>
  <c r="BD10" i="5"/>
  <c r="BD12" i="5"/>
  <c r="BD14" i="4"/>
  <c r="BD16" i="4"/>
  <c r="BD18" i="4"/>
  <c r="BD12" i="4"/>
  <c r="BD10" i="4"/>
  <c r="AS14" i="4"/>
  <c r="AS16" i="4"/>
  <c r="AS12" i="4"/>
  <c r="E58" i="1"/>
  <c r="K52" i="1"/>
  <c r="J52" i="1"/>
  <c r="K49" i="1"/>
  <c r="J49" i="1"/>
  <c r="BF14" i="2" l="1"/>
  <c r="BF16" i="2"/>
  <c r="BF12" i="2"/>
  <c r="BY20" i="2" l="1"/>
  <c r="E68" i="1" l="1"/>
  <c r="H64" i="1"/>
  <c r="H59" i="1"/>
  <c r="E64" i="1"/>
  <c r="H60" i="1"/>
  <c r="E55" i="1"/>
  <c r="H68" i="1"/>
  <c r="H63" i="1"/>
  <c r="E60" i="1"/>
  <c r="H67" i="1"/>
  <c r="E59" i="1"/>
  <c r="H56" i="1"/>
  <c r="E67" i="1"/>
  <c r="E63" i="1"/>
  <c r="E66" i="1"/>
  <c r="H62" i="1"/>
  <c r="H57" i="1"/>
  <c r="E62" i="1"/>
  <c r="H58" i="1"/>
  <c r="E53" i="1"/>
  <c r="J54" i="1" s="1"/>
  <c r="H66" i="1"/>
  <c r="H61" i="1"/>
  <c r="H65" i="1"/>
  <c r="E57" i="1"/>
  <c r="E65" i="1"/>
  <c r="E61" i="1"/>
  <c r="H53" i="1"/>
  <c r="K54" i="1" s="1"/>
  <c r="BF22" i="2"/>
  <c r="BJ22" i="2"/>
  <c r="BN22" i="2"/>
  <c r="BN20" i="2"/>
  <c r="BJ20" i="2"/>
  <c r="BF20" i="2"/>
  <c r="BF18" i="2"/>
  <c r="BJ18" i="2"/>
  <c r="BN18" i="2"/>
  <c r="BN14" i="2"/>
  <c r="BJ14" i="2"/>
  <c r="BJ16" i="2"/>
  <c r="BY28" i="2" l="1"/>
  <c r="BU28" i="2"/>
  <c r="CC28" i="2" s="1"/>
  <c r="BN28" i="2"/>
  <c r="BJ28" i="2"/>
  <c r="BF28" i="2"/>
  <c r="BR28" i="2" s="1"/>
  <c r="BY26" i="2"/>
  <c r="BU26" i="2"/>
  <c r="BN26" i="2"/>
  <c r="BJ26" i="2"/>
  <c r="BF26" i="2"/>
  <c r="BR26" i="2" s="1"/>
  <c r="BY24" i="2"/>
  <c r="BU24" i="2"/>
  <c r="BN24" i="2"/>
  <c r="BJ24" i="2"/>
  <c r="BF24" i="2"/>
  <c r="BY22" i="2"/>
  <c r="BU22" i="2"/>
  <c r="BR22" i="2"/>
  <c r="BU20" i="2"/>
  <c r="BY18" i="2"/>
  <c r="BU18" i="2"/>
  <c r="BR18" i="2"/>
  <c r="BY16" i="2"/>
  <c r="BU16" i="2"/>
  <c r="BN16" i="2"/>
  <c r="BR16" i="2"/>
  <c r="BY14" i="2"/>
  <c r="BU14" i="2"/>
  <c r="CO13" i="2"/>
  <c r="CO12" i="2"/>
  <c r="BY12" i="2"/>
  <c r="BU12" i="2"/>
  <c r="BN12" i="2"/>
  <c r="BJ12" i="2"/>
  <c r="BR12" i="2" s="1"/>
  <c r="CO11" i="2"/>
  <c r="CO10" i="2"/>
  <c r="BY10" i="2"/>
  <c r="BU10" i="2"/>
  <c r="BN10" i="2"/>
  <c r="BJ10" i="2"/>
  <c r="BF10" i="2"/>
  <c r="CO9" i="2"/>
  <c r="CO8" i="2"/>
  <c r="BA6" i="2"/>
  <c r="AV6" i="2"/>
  <c r="AQ6" i="2"/>
  <c r="AL6" i="2"/>
  <c r="AG6" i="2"/>
  <c r="AB6" i="2"/>
  <c r="W6" i="2"/>
  <c r="R6" i="2"/>
  <c r="M6" i="2"/>
  <c r="H6" i="2"/>
  <c r="K68" i="1"/>
  <c r="L68" i="1" s="1"/>
  <c r="J68" i="1"/>
  <c r="M68" i="1" s="1"/>
  <c r="K67" i="1"/>
  <c r="L67" i="1" s="1"/>
  <c r="J67" i="1"/>
  <c r="M67" i="1" s="1"/>
  <c r="K66" i="1"/>
  <c r="L66" i="1" s="1"/>
  <c r="J66" i="1"/>
  <c r="M66" i="1" s="1"/>
  <c r="K65" i="1"/>
  <c r="L65" i="1" s="1"/>
  <c r="J65" i="1"/>
  <c r="M65" i="1" s="1"/>
  <c r="K64" i="1"/>
  <c r="L64" i="1" s="1"/>
  <c r="J64" i="1"/>
  <c r="M64" i="1" s="1"/>
  <c r="K63" i="1"/>
  <c r="L63" i="1" s="1"/>
  <c r="J63" i="1"/>
  <c r="M63" i="1" s="1"/>
  <c r="K62" i="1"/>
  <c r="L62" i="1" s="1"/>
  <c r="J62" i="1"/>
  <c r="M62" i="1" s="1"/>
  <c r="K61" i="1"/>
  <c r="L61" i="1" s="1"/>
  <c r="J61" i="1"/>
  <c r="M61" i="1" s="1"/>
  <c r="K60" i="1"/>
  <c r="L60" i="1" s="1"/>
  <c r="J60" i="1"/>
  <c r="M60" i="1" s="1"/>
  <c r="K59" i="1"/>
  <c r="L59" i="1" s="1"/>
  <c r="J59" i="1"/>
  <c r="M59" i="1" s="1"/>
  <c r="K58" i="1"/>
  <c r="L58" i="1" s="1"/>
  <c r="J58" i="1"/>
  <c r="M58" i="1" s="1"/>
  <c r="K57" i="1"/>
  <c r="L57" i="1" s="1"/>
  <c r="J57" i="1"/>
  <c r="M57" i="1" s="1"/>
  <c r="K56" i="1"/>
  <c r="L56" i="1" s="1"/>
  <c r="J56" i="1"/>
  <c r="M56" i="1" s="1"/>
  <c r="K55" i="1"/>
  <c r="L55" i="1" s="1"/>
  <c r="J55" i="1"/>
  <c r="M55" i="1" s="1"/>
  <c r="L54" i="1"/>
  <c r="M54" i="1"/>
  <c r="L53" i="1"/>
  <c r="M53" i="1"/>
  <c r="L52" i="1"/>
  <c r="M52" i="1"/>
  <c r="K50" i="1"/>
  <c r="L50" i="1" s="1"/>
  <c r="J50" i="1"/>
  <c r="M50" i="1" s="1"/>
  <c r="L49" i="1"/>
  <c r="M49" i="1"/>
  <c r="H47" i="1"/>
  <c r="K46" i="1" s="1"/>
  <c r="L46" i="1" s="1"/>
  <c r="E47" i="1"/>
  <c r="J46" i="1" s="1"/>
  <c r="H46" i="1"/>
  <c r="K47" i="1" s="1"/>
  <c r="L47" i="1" s="1"/>
  <c r="E46" i="1"/>
  <c r="M47" i="1" s="1"/>
  <c r="H45" i="1"/>
  <c r="K44" i="1" s="1"/>
  <c r="L44" i="1" s="1"/>
  <c r="E45" i="1"/>
  <c r="J44" i="1" s="1"/>
  <c r="M44" i="1" s="1"/>
  <c r="H44" i="1"/>
  <c r="K45" i="1" s="1"/>
  <c r="L45" i="1" s="1"/>
  <c r="E44" i="1"/>
  <c r="J45" i="1" s="1"/>
  <c r="M45" i="1" s="1"/>
  <c r="H43" i="1"/>
  <c r="E43" i="1"/>
  <c r="H42" i="1"/>
  <c r="E42" i="1"/>
  <c r="J40" i="1" s="1"/>
  <c r="M40" i="1" s="1"/>
  <c r="H41" i="1"/>
  <c r="K42" i="1" s="1"/>
  <c r="L42" i="1" s="1"/>
  <c r="E41" i="1"/>
  <c r="J42" i="1" s="1"/>
  <c r="H40" i="1"/>
  <c r="E40" i="1"/>
  <c r="H39" i="1"/>
  <c r="E39" i="1"/>
  <c r="J38" i="1" s="1"/>
  <c r="H38" i="1"/>
  <c r="K39" i="1" s="1"/>
  <c r="L39" i="1" s="1"/>
  <c r="E38" i="1"/>
  <c r="J39" i="1" s="1"/>
  <c r="M39" i="1" s="1"/>
  <c r="H37" i="1"/>
  <c r="E37" i="1"/>
  <c r="H36" i="1"/>
  <c r="K37" i="1" s="1"/>
  <c r="L37" i="1" s="1"/>
  <c r="E36" i="1"/>
  <c r="J37" i="1" s="1"/>
  <c r="H35" i="1"/>
  <c r="K33" i="1" s="1"/>
  <c r="L33" i="1" s="1"/>
  <c r="E35" i="1"/>
  <c r="H34" i="1"/>
  <c r="K35" i="1" s="1"/>
  <c r="L35" i="1" s="1"/>
  <c r="E34" i="1"/>
  <c r="J35" i="1" s="1"/>
  <c r="M35" i="1" s="1"/>
  <c r="H33" i="1"/>
  <c r="K34" i="1" s="1"/>
  <c r="L34" i="1" s="1"/>
  <c r="E33" i="1"/>
  <c r="J34" i="1" s="1"/>
  <c r="M34" i="1" s="1"/>
  <c r="H32" i="1"/>
  <c r="K30" i="1" s="1"/>
  <c r="L30" i="1" s="1"/>
  <c r="E32" i="1"/>
  <c r="J30" i="1" s="1"/>
  <c r="M30" i="1" s="1"/>
  <c r="H31" i="1"/>
  <c r="K32" i="1" s="1"/>
  <c r="L32" i="1" s="1"/>
  <c r="E31" i="1"/>
  <c r="J32" i="1" s="1"/>
  <c r="H30" i="1"/>
  <c r="K31" i="1" s="1"/>
  <c r="L31" i="1" s="1"/>
  <c r="E30" i="1"/>
  <c r="J31" i="1" s="1"/>
  <c r="M31" i="1" s="1"/>
  <c r="H29" i="1"/>
  <c r="K28" i="1" s="1"/>
  <c r="L28" i="1" s="1"/>
  <c r="E29" i="1"/>
  <c r="J28" i="1" s="1"/>
  <c r="M28" i="1" s="1"/>
  <c r="H28" i="1"/>
  <c r="K29" i="1" s="1"/>
  <c r="L29" i="1" s="1"/>
  <c r="E28" i="1"/>
  <c r="J29" i="1" s="1"/>
  <c r="M29" i="1" s="1"/>
  <c r="H27" i="1"/>
  <c r="K25" i="1" s="1"/>
  <c r="L25" i="1" s="1"/>
  <c r="E27" i="1"/>
  <c r="J25" i="1" s="1"/>
  <c r="M25" i="1" s="1"/>
  <c r="H26" i="1"/>
  <c r="K27" i="1" s="1"/>
  <c r="L27" i="1" s="1"/>
  <c r="E26" i="1"/>
  <c r="H25" i="1"/>
  <c r="K26" i="1" s="1"/>
  <c r="L26" i="1" s="1"/>
  <c r="E25" i="1"/>
  <c r="J26" i="1" s="1"/>
  <c r="M26" i="1" s="1"/>
  <c r="H24" i="1"/>
  <c r="K23" i="1" s="1"/>
  <c r="L23" i="1" s="1"/>
  <c r="E24" i="1"/>
  <c r="J23" i="1" s="1"/>
  <c r="M23" i="1" s="1"/>
  <c r="H23" i="1"/>
  <c r="K24" i="1" s="1"/>
  <c r="L24" i="1" s="1"/>
  <c r="E23" i="1"/>
  <c r="J24" i="1" s="1"/>
  <c r="M24" i="1" s="1"/>
  <c r="H22" i="1"/>
  <c r="K21" i="1" s="1"/>
  <c r="L21" i="1" s="1"/>
  <c r="E22" i="1"/>
  <c r="H21" i="1"/>
  <c r="K22" i="1" s="1"/>
  <c r="L22" i="1" s="1"/>
  <c r="E21" i="1"/>
  <c r="J22" i="1" s="1"/>
  <c r="H20" i="1"/>
  <c r="K18" i="1" s="1"/>
  <c r="L18" i="1" s="1"/>
  <c r="E20" i="1"/>
  <c r="J18" i="1" s="1"/>
  <c r="M18" i="1" s="1"/>
  <c r="H19" i="1"/>
  <c r="K20" i="1" s="1"/>
  <c r="L20" i="1" s="1"/>
  <c r="E19" i="1"/>
  <c r="J20" i="1" s="1"/>
  <c r="M20" i="1" s="1"/>
  <c r="H18" i="1"/>
  <c r="K19" i="1" s="1"/>
  <c r="L19" i="1" s="1"/>
  <c r="E18" i="1"/>
  <c r="J19" i="1" s="1"/>
  <c r="M19" i="1" s="1"/>
  <c r="H17" i="1"/>
  <c r="E17" i="1"/>
  <c r="M15" i="1" s="1"/>
  <c r="H16" i="1"/>
  <c r="K17" i="1" s="1"/>
  <c r="L17" i="1" s="1"/>
  <c r="E16" i="1"/>
  <c r="J17" i="1" s="1"/>
  <c r="L15" i="1"/>
  <c r="H15" i="1"/>
  <c r="K16" i="1" s="1"/>
  <c r="L16" i="1" s="1"/>
  <c r="E15" i="1"/>
  <c r="M16" i="1" s="1"/>
  <c r="H14" i="1"/>
  <c r="K13" i="1" s="1"/>
  <c r="L13" i="1" s="1"/>
  <c r="E14" i="1"/>
  <c r="J13" i="1" s="1"/>
  <c r="M13" i="1" s="1"/>
  <c r="H13" i="1"/>
  <c r="K14" i="1" s="1"/>
  <c r="L14" i="1" s="1"/>
  <c r="E13" i="1"/>
  <c r="J14" i="1" s="1"/>
  <c r="M14" i="1" s="1"/>
  <c r="H12" i="1"/>
  <c r="K11" i="1" s="1"/>
  <c r="L11" i="1" s="1"/>
  <c r="E12" i="1"/>
  <c r="M11" i="1" s="1"/>
  <c r="H11" i="1"/>
  <c r="K12" i="1" s="1"/>
  <c r="L12" i="1" s="1"/>
  <c r="E11" i="1"/>
  <c r="J12" i="1" s="1"/>
  <c r="H10" i="1"/>
  <c r="K8" i="1" s="1"/>
  <c r="L8" i="1" s="1"/>
  <c r="E10" i="1"/>
  <c r="J8" i="1" s="1"/>
  <c r="M8" i="1" s="1"/>
  <c r="H9" i="1"/>
  <c r="K10" i="1" s="1"/>
  <c r="L10" i="1" s="1"/>
  <c r="E9" i="1"/>
  <c r="J10" i="1" s="1"/>
  <c r="M10" i="1" s="1"/>
  <c r="H8" i="1"/>
  <c r="K9" i="1" s="1"/>
  <c r="L9" i="1" s="1"/>
  <c r="E8" i="1"/>
  <c r="J9" i="1" s="1"/>
  <c r="M9" i="1" s="1"/>
  <c r="H7" i="1"/>
  <c r="E7" i="1"/>
  <c r="J6" i="1" s="1"/>
  <c r="H6" i="1"/>
  <c r="K7" i="1" s="1"/>
  <c r="L7" i="1" s="1"/>
  <c r="E6" i="1"/>
  <c r="J7" i="1" s="1"/>
  <c r="H5" i="1"/>
  <c r="K3" i="1" s="1"/>
  <c r="L3" i="1" s="1"/>
  <c r="E5" i="1"/>
  <c r="H4" i="1"/>
  <c r="K5" i="1" s="1"/>
  <c r="L5" i="1" s="1"/>
  <c r="E4" i="1"/>
  <c r="H3" i="1"/>
  <c r="K4" i="1" s="1"/>
  <c r="L4" i="1" s="1"/>
  <c r="E3" i="1"/>
  <c r="M7" i="1" l="1"/>
  <c r="K38" i="1"/>
  <c r="L38" i="1" s="1"/>
  <c r="M38" i="1"/>
  <c r="J41" i="1"/>
  <c r="M41" i="1" s="1"/>
  <c r="K41" i="1"/>
  <c r="L41" i="1" s="1"/>
  <c r="M12" i="1"/>
  <c r="M37" i="1"/>
  <c r="M6" i="1"/>
  <c r="J33" i="1"/>
  <c r="M33" i="1" s="1"/>
  <c r="K40" i="1"/>
  <c r="L40" i="1" s="1"/>
  <c r="BR10" i="2"/>
  <c r="BR24" i="2"/>
  <c r="CC22" i="2"/>
  <c r="CC18" i="2"/>
  <c r="CC16" i="2"/>
  <c r="CC24" i="2"/>
  <c r="BR14" i="2"/>
  <c r="CC14" i="2"/>
  <c r="BR20" i="2"/>
  <c r="CC20" i="2"/>
  <c r="CC12" i="2"/>
  <c r="CC10" i="2"/>
  <c r="CC26" i="2"/>
  <c r="M42" i="1"/>
  <c r="K6" i="1"/>
  <c r="L6" i="1" s="1"/>
  <c r="J21" i="1"/>
  <c r="M21" i="1"/>
  <c r="J5" i="1"/>
  <c r="M5" i="1" s="1"/>
  <c r="J27" i="1"/>
  <c r="M27" i="1"/>
  <c r="M22" i="1"/>
  <c r="M32" i="1"/>
  <c r="J3" i="1"/>
  <c r="M3" i="1" s="1"/>
  <c r="J11" i="1"/>
  <c r="M46" i="1"/>
  <c r="J4" i="1"/>
  <c r="M4" i="1" s="1"/>
  <c r="M17" i="1"/>
  <c r="J47" i="1"/>
</calcChain>
</file>

<file path=xl/sharedStrings.xml><?xml version="1.0" encoding="utf-8"?>
<sst xmlns="http://schemas.openxmlformats.org/spreadsheetml/2006/main" count="535" uniqueCount="203">
  <si>
    <t>節</t>
    <rPh sb="0" eb="1">
      <t>セツ</t>
    </rPh>
    <phoneticPr fontId="4"/>
  </si>
  <si>
    <t>期　　日</t>
    <rPh sb="0" eb="1">
      <t>キ</t>
    </rPh>
    <rPh sb="3" eb="4">
      <t>ヒ</t>
    </rPh>
    <phoneticPr fontId="4"/>
  </si>
  <si>
    <t>開始時間</t>
    <rPh sb="0" eb="2">
      <t>カイシ</t>
    </rPh>
    <rPh sb="2" eb="4">
      <t>ジカン</t>
    </rPh>
    <phoneticPr fontId="4"/>
  </si>
  <si>
    <t>試合会場</t>
    <rPh sb="0" eb="2">
      <t>シアイ</t>
    </rPh>
    <rPh sb="2" eb="4">
      <t>カイジョウ</t>
    </rPh>
    <phoneticPr fontId="4"/>
  </si>
  <si>
    <t>対戦カード</t>
    <rPh sb="0" eb="2">
      <t>タイセン</t>
    </rPh>
    <phoneticPr fontId="4"/>
  </si>
  <si>
    <t>主審</t>
    <rPh sb="0" eb="2">
      <t>シュシン</t>
    </rPh>
    <phoneticPr fontId="4"/>
  </si>
  <si>
    <t>ＡＲ１</t>
    <phoneticPr fontId="4"/>
  </si>
  <si>
    <t>ＡＲ２</t>
    <phoneticPr fontId="4"/>
  </si>
  <si>
    <t>４ｔｈ</t>
    <phoneticPr fontId="4"/>
  </si>
  <si>
    <t>1節</t>
    <rPh sb="1" eb="2">
      <t>セツ</t>
    </rPh>
    <phoneticPr fontId="4"/>
  </si>
  <si>
    <t>松島FBCピッチ１</t>
    <rPh sb="0" eb="2">
      <t>マツシマ</t>
    </rPh>
    <phoneticPr fontId="4"/>
  </si>
  <si>
    <t>ｖｓ</t>
    <phoneticPr fontId="3"/>
  </si>
  <si>
    <t>ACエボルティーボ</t>
  </si>
  <si>
    <t>ｖｓ</t>
    <phoneticPr fontId="3"/>
  </si>
  <si>
    <t>ベガルタ２ｎｄ</t>
  </si>
  <si>
    <t>AC.AZZURRI２ｎｄ</t>
  </si>
  <si>
    <t>七ヶ浜スタジアム</t>
    <rPh sb="0" eb="3">
      <t>シチガハマ</t>
    </rPh>
    <phoneticPr fontId="4"/>
  </si>
  <si>
    <t>FCオークス</t>
  </si>
  <si>
    <t>DUOパーク</t>
  </si>
  <si>
    <t>2節</t>
    <rPh sb="1" eb="2">
      <t>セツ</t>
    </rPh>
    <phoneticPr fontId="4"/>
  </si>
  <si>
    <t>松島FBCピッチ２</t>
    <rPh sb="0" eb="2">
      <t>マツシマ</t>
    </rPh>
    <phoneticPr fontId="4"/>
  </si>
  <si>
    <t>FCみやぎ２ｎｄ</t>
  </si>
  <si>
    <t>コバルトーレ</t>
  </si>
  <si>
    <t>ｖｓ</t>
    <phoneticPr fontId="3"/>
  </si>
  <si>
    <t>フォーリークラッセ</t>
    <phoneticPr fontId="4"/>
  </si>
  <si>
    <t>石巻フットボールフィールド</t>
    <rPh sb="0" eb="2">
      <t>イシノマキ</t>
    </rPh>
    <phoneticPr fontId="4"/>
  </si>
  <si>
    <t>Resilience</t>
    <phoneticPr fontId="4"/>
  </si>
  <si>
    <t>3節</t>
    <rPh sb="1" eb="2">
      <t>セツ</t>
    </rPh>
    <phoneticPr fontId="4"/>
  </si>
  <si>
    <t>七ヶ浜SC</t>
    <rPh sb="0" eb="3">
      <t>シチガハマ</t>
    </rPh>
    <phoneticPr fontId="4"/>
  </si>
  <si>
    <t>３節</t>
    <rPh sb="1" eb="2">
      <t>セツ</t>
    </rPh>
    <phoneticPr fontId="4"/>
  </si>
  <si>
    <t>泉総合</t>
    <rPh sb="0" eb="1">
      <t>イズミ</t>
    </rPh>
    <rPh sb="1" eb="3">
      <t>ソウゴウ</t>
    </rPh>
    <phoneticPr fontId="4"/>
  </si>
  <si>
    <t>ｖｓ</t>
    <phoneticPr fontId="3"/>
  </si>
  <si>
    <t>４節</t>
    <rPh sb="1" eb="2">
      <t>セツ</t>
    </rPh>
    <phoneticPr fontId="4"/>
  </si>
  <si>
    <t>ｖｓ</t>
    <phoneticPr fontId="3"/>
  </si>
  <si>
    <t>５節</t>
    <rPh sb="1" eb="2">
      <t>セツ</t>
    </rPh>
    <phoneticPr fontId="4"/>
  </si>
  <si>
    <t>６節</t>
    <rPh sb="1" eb="2">
      <t>セツ</t>
    </rPh>
    <phoneticPr fontId="4"/>
  </si>
  <si>
    <t>ｖｓ</t>
    <phoneticPr fontId="3"/>
  </si>
  <si>
    <t>７節</t>
    <rPh sb="1" eb="2">
      <t>セツ</t>
    </rPh>
    <phoneticPr fontId="4"/>
  </si>
  <si>
    <t>８節</t>
    <rPh sb="1" eb="2">
      <t>セツ</t>
    </rPh>
    <phoneticPr fontId="4"/>
  </si>
  <si>
    <t>９節</t>
    <rPh sb="1" eb="2">
      <t>セツ</t>
    </rPh>
    <phoneticPr fontId="4"/>
  </si>
  <si>
    <t>協会</t>
    <rPh sb="0" eb="2">
      <t>キョウカイ</t>
    </rPh>
    <phoneticPr fontId="4"/>
  </si>
  <si>
    <t>10節</t>
    <rPh sb="2" eb="3">
      <t>セツ</t>
    </rPh>
    <phoneticPr fontId="4"/>
  </si>
  <si>
    <t>11節</t>
    <rPh sb="2" eb="3">
      <t>セツ</t>
    </rPh>
    <phoneticPr fontId="4"/>
  </si>
  <si>
    <t>鳥の海</t>
    <rPh sb="0" eb="1">
      <t>トリ</t>
    </rPh>
    <rPh sb="2" eb="3">
      <t>ウミ</t>
    </rPh>
    <phoneticPr fontId="4"/>
  </si>
  <si>
    <t>12節</t>
    <rPh sb="2" eb="3">
      <t>セツ</t>
    </rPh>
    <phoneticPr fontId="4"/>
  </si>
  <si>
    <t>13節</t>
    <rPh sb="2" eb="3">
      <t>セツ</t>
    </rPh>
    <phoneticPr fontId="4"/>
  </si>
  <si>
    <t>14節</t>
    <rPh sb="2" eb="3">
      <t>セツ</t>
    </rPh>
    <phoneticPr fontId="4"/>
  </si>
  <si>
    <t>勝</t>
    <rPh sb="0" eb="1">
      <t>カ</t>
    </rPh>
    <phoneticPr fontId="4"/>
  </si>
  <si>
    <t>分</t>
    <rPh sb="0" eb="1">
      <t>ワ</t>
    </rPh>
    <phoneticPr fontId="4"/>
  </si>
  <si>
    <t>負</t>
    <rPh sb="0" eb="1">
      <t>マ</t>
    </rPh>
    <phoneticPr fontId="4"/>
  </si>
  <si>
    <t>勝点</t>
    <rPh sb="0" eb="1">
      <t>カチ</t>
    </rPh>
    <rPh sb="1" eb="2">
      <t>テン</t>
    </rPh>
    <phoneticPr fontId="4"/>
  </si>
  <si>
    <t>得点</t>
    <rPh sb="0" eb="2">
      <t>トクテン</t>
    </rPh>
    <phoneticPr fontId="4"/>
  </si>
  <si>
    <t>失点</t>
    <rPh sb="0" eb="2">
      <t>シッテン</t>
    </rPh>
    <phoneticPr fontId="4"/>
  </si>
  <si>
    <t>得失差</t>
    <rPh sb="0" eb="2">
      <t>トクシツ</t>
    </rPh>
    <rPh sb="2" eb="3">
      <t>サ</t>
    </rPh>
    <phoneticPr fontId="4"/>
  </si>
  <si>
    <t>順位</t>
    <rPh sb="0" eb="2">
      <t>ジュンイ</t>
    </rPh>
    <phoneticPr fontId="4"/>
  </si>
  <si>
    <t>ＡＣ　
エボルティーボ</t>
    <phoneticPr fontId="3"/>
  </si>
  <si>
    <t>Ｈ</t>
    <phoneticPr fontId="4"/>
  </si>
  <si>
    <t>-</t>
    <phoneticPr fontId="3"/>
  </si>
  <si>
    <t>ベガルタ２ｎｄ</t>
    <phoneticPr fontId="3"/>
  </si>
  <si>
    <t>AC.AZZURRI　   ２ｎｄ</t>
    <phoneticPr fontId="3"/>
  </si>
  <si>
    <t>FCオークス</t>
    <phoneticPr fontId="3"/>
  </si>
  <si>
    <t>DUO　PARK</t>
    <phoneticPr fontId="3"/>
  </si>
  <si>
    <t>Ｈ</t>
    <phoneticPr fontId="4"/>
  </si>
  <si>
    <t>-</t>
    <phoneticPr fontId="3"/>
  </si>
  <si>
    <t>FCみやぎ　　   　　　バルセロナ２ｎｄ</t>
    <phoneticPr fontId="3"/>
  </si>
  <si>
    <t>コバルトーレ
女川</t>
    <rPh sb="7" eb="9">
      <t>オナガワ</t>
    </rPh>
    <phoneticPr fontId="3"/>
  </si>
  <si>
    <t>フォーリークラッセ</t>
    <phoneticPr fontId="3"/>
  </si>
  <si>
    <t>七ヶ浜SC</t>
    <rPh sb="0" eb="3">
      <t>シチガハマ</t>
    </rPh>
    <phoneticPr fontId="3"/>
  </si>
  <si>
    <t>コバルトーレ女川</t>
    <rPh sb="6" eb="8">
      <t>オナガワ</t>
    </rPh>
    <phoneticPr fontId="4"/>
  </si>
  <si>
    <t>節</t>
    <phoneticPr fontId="4"/>
  </si>
  <si>
    <t>日付</t>
    <phoneticPr fontId="4"/>
  </si>
  <si>
    <t>背番号</t>
    <phoneticPr fontId="4"/>
  </si>
  <si>
    <t>氏名</t>
    <phoneticPr fontId="4"/>
  </si>
  <si>
    <t>警告/退場</t>
    <phoneticPr fontId="4"/>
  </si>
  <si>
    <t>FCみやぎバルセロナ２ｎｄ</t>
    <phoneticPr fontId="4"/>
  </si>
  <si>
    <t>ACエボルティーボ</t>
    <phoneticPr fontId="4"/>
  </si>
  <si>
    <t>A.C AZZURRI２ｎｄ</t>
    <phoneticPr fontId="4"/>
  </si>
  <si>
    <t>ＦＣオークス</t>
    <phoneticPr fontId="4"/>
  </si>
  <si>
    <t>ベガルタ仙台２ｎｄ</t>
    <rPh sb="4" eb="6">
      <t>センダイ</t>
    </rPh>
    <phoneticPr fontId="4"/>
  </si>
  <si>
    <t>※警告２回で次節出場停止</t>
    <rPh sb="1" eb="3">
      <t>ケイコク</t>
    </rPh>
    <rPh sb="4" eb="5">
      <t>カイ</t>
    </rPh>
    <rPh sb="6" eb="8">
      <t>ジセツ</t>
    </rPh>
    <rPh sb="8" eb="10">
      <t>シュツジョウ</t>
    </rPh>
    <rPh sb="10" eb="12">
      <t>テイシ</t>
    </rPh>
    <phoneticPr fontId="3"/>
  </si>
  <si>
    <t>宮城県トラック協会杯　ＭＪリーグ　U-15　2022宮城　【　１部　】　累積警告表</t>
    <rPh sb="0" eb="2">
      <t>ミヤギ</t>
    </rPh>
    <rPh sb="2" eb="3">
      <t>ケン</t>
    </rPh>
    <rPh sb="7" eb="9">
      <t>キョウカイ</t>
    </rPh>
    <rPh sb="9" eb="10">
      <t>ハイ</t>
    </rPh>
    <rPh sb="26" eb="28">
      <t>ミヤギ</t>
    </rPh>
    <rPh sb="32" eb="33">
      <t>ブ</t>
    </rPh>
    <rPh sb="36" eb="38">
      <t>ルイセキ</t>
    </rPh>
    <rPh sb="38" eb="40">
      <t>ケイコク</t>
    </rPh>
    <rPh sb="40" eb="41">
      <t>ヒョウ</t>
    </rPh>
    <phoneticPr fontId="4"/>
  </si>
  <si>
    <t>DUO PARK</t>
    <phoneticPr fontId="4"/>
  </si>
  <si>
    <t>フォーリークラッセ</t>
    <phoneticPr fontId="4"/>
  </si>
  <si>
    <t>Resilience</t>
    <phoneticPr fontId="3"/>
  </si>
  <si>
    <t>Resilience</t>
    <phoneticPr fontId="4"/>
  </si>
  <si>
    <t>七ヶ浜ＳＣ</t>
    <rPh sb="0" eb="3">
      <t>シチガハマ</t>
    </rPh>
    <phoneticPr fontId="4"/>
  </si>
  <si>
    <t>宮城県トラック協会杯　MJ１部試合日程</t>
    <rPh sb="0" eb="3">
      <t>ミヤギケン</t>
    </rPh>
    <rPh sb="7" eb="9">
      <t>キョウカイ</t>
    </rPh>
    <rPh sb="9" eb="10">
      <t>ハイ</t>
    </rPh>
    <rPh sb="14" eb="15">
      <t>ブ</t>
    </rPh>
    <rPh sb="15" eb="17">
      <t>シアイ</t>
    </rPh>
    <rPh sb="17" eb="19">
      <t>ニッテイ</t>
    </rPh>
    <phoneticPr fontId="4"/>
  </si>
  <si>
    <r>
      <rPr>
        <b/>
        <sz val="30"/>
        <rFont val="ＭＳ Ｐゴシック"/>
        <family val="3"/>
        <charset val="128"/>
      </rPr>
      <t>宮城県トラック協会杯　ＭＪリーグ</t>
    </r>
    <r>
      <rPr>
        <b/>
        <sz val="30"/>
        <rFont val="CenturyOldst"/>
        <family val="1"/>
      </rPr>
      <t xml:space="preserve">   U-15   2022</t>
    </r>
    <r>
      <rPr>
        <b/>
        <sz val="30"/>
        <rFont val="ＭＳ Ｐゴシック"/>
        <family val="3"/>
        <charset val="128"/>
      </rPr>
      <t>宮城　【　１部　】　成績表</t>
    </r>
    <rPh sb="0" eb="3">
      <t>ミヤギケン</t>
    </rPh>
    <rPh sb="7" eb="10">
      <t>キョウカイハイ</t>
    </rPh>
    <phoneticPr fontId="4"/>
  </si>
  <si>
    <t>３　ｖｓ　０</t>
    <phoneticPr fontId="3"/>
  </si>
  <si>
    <t>○</t>
    <phoneticPr fontId="3"/>
  </si>
  <si>
    <t>●</t>
    <phoneticPr fontId="3"/>
  </si>
  <si>
    <t>０　ｖｓ　４</t>
    <phoneticPr fontId="3"/>
  </si>
  <si>
    <t>１　ｖｓ　０</t>
    <phoneticPr fontId="3"/>
  </si>
  <si>
    <t>４　ｖｓ　０</t>
    <phoneticPr fontId="3"/>
  </si>
  <si>
    <t>○</t>
    <phoneticPr fontId="3"/>
  </si>
  <si>
    <t>●</t>
    <phoneticPr fontId="3"/>
  </si>
  <si>
    <t>○</t>
    <phoneticPr fontId="3"/>
  </si>
  <si>
    <t>●</t>
    <phoneticPr fontId="3"/>
  </si>
  <si>
    <t>○</t>
    <phoneticPr fontId="3"/>
  </si>
  <si>
    <t>斎藤　瑛成</t>
    <rPh sb="0" eb="2">
      <t>サイトウ</t>
    </rPh>
    <rPh sb="3" eb="4">
      <t>エイ</t>
    </rPh>
    <rPh sb="4" eb="5">
      <t>シゲル</t>
    </rPh>
    <phoneticPr fontId="3"/>
  </si>
  <si>
    <t>警告（ラフプレー）</t>
    <phoneticPr fontId="4"/>
  </si>
  <si>
    <t>１　ｖｓ　３</t>
    <phoneticPr fontId="3"/>
  </si>
  <si>
    <t>０　ｖｓ　１１</t>
    <phoneticPr fontId="3"/>
  </si>
  <si>
    <t>０　ｖｓ　１</t>
    <phoneticPr fontId="3"/>
  </si>
  <si>
    <t>０　ｖｓ　３</t>
    <phoneticPr fontId="3"/>
  </si>
  <si>
    <t>FCオークス</t>
    <phoneticPr fontId="3"/>
  </si>
  <si>
    <t>FCオークス</t>
    <phoneticPr fontId="3"/>
  </si>
  <si>
    <t>FCオークス</t>
    <phoneticPr fontId="3"/>
  </si>
  <si>
    <t>○</t>
    <phoneticPr fontId="3"/>
  </si>
  <si>
    <t>○</t>
    <phoneticPr fontId="3"/>
  </si>
  <si>
    <t>●</t>
    <phoneticPr fontId="3"/>
  </si>
  <si>
    <t>０　ｖｓ　７</t>
    <phoneticPr fontId="3"/>
  </si>
  <si>
    <t>０　ｖｓ　７</t>
    <phoneticPr fontId="3"/>
  </si>
  <si>
    <t>１　ｖｓ　２</t>
    <phoneticPr fontId="3"/>
  </si>
  <si>
    <t>高野　小虎</t>
    <phoneticPr fontId="3"/>
  </si>
  <si>
    <t>警告（反スポ）</t>
    <rPh sb="3" eb="4">
      <t>ハン</t>
    </rPh>
    <phoneticPr fontId="4"/>
  </si>
  <si>
    <t>●</t>
    <phoneticPr fontId="3"/>
  </si>
  <si>
    <t>○</t>
    <phoneticPr fontId="3"/>
  </si>
  <si>
    <t>●</t>
    <phoneticPr fontId="3"/>
  </si>
  <si>
    <t>○</t>
    <phoneticPr fontId="3"/>
  </si>
  <si>
    <t>○</t>
    <phoneticPr fontId="3"/>
  </si>
  <si>
    <t>１１　ｖｓ　０</t>
    <phoneticPr fontId="3"/>
  </si>
  <si>
    <t>０　ｖｓ　２</t>
    <phoneticPr fontId="3"/>
  </si>
  <si>
    <t>１　ｖｓ　２</t>
    <phoneticPr fontId="3"/>
  </si>
  <si>
    <t>０　ｖｓ　１</t>
    <phoneticPr fontId="3"/>
  </si>
  <si>
    <t>●</t>
    <phoneticPr fontId="3"/>
  </si>
  <si>
    <t>○</t>
    <phoneticPr fontId="3"/>
  </si>
  <si>
    <t>●</t>
    <phoneticPr fontId="3"/>
  </si>
  <si>
    <t>○</t>
    <phoneticPr fontId="3"/>
  </si>
  <si>
    <t>○</t>
    <phoneticPr fontId="3"/>
  </si>
  <si>
    <t>●</t>
    <phoneticPr fontId="3"/>
  </si>
  <si>
    <t>戸巻　志優</t>
    <rPh sb="0" eb="2">
      <t>トマキ</t>
    </rPh>
    <rPh sb="3" eb="5">
      <t>シユウ</t>
    </rPh>
    <phoneticPr fontId="3"/>
  </si>
  <si>
    <t>１　ｖｓ　０</t>
    <phoneticPr fontId="3"/>
  </si>
  <si>
    <t>４　ｖｓ　０</t>
    <phoneticPr fontId="3"/>
  </si>
  <si>
    <t>１　ｖｓ　６</t>
    <phoneticPr fontId="3"/>
  </si>
  <si>
    <t>３　ｖｓ　０</t>
    <phoneticPr fontId="3"/>
  </si>
  <si>
    <t>○</t>
    <phoneticPr fontId="3"/>
  </si>
  <si>
    <t>●</t>
    <phoneticPr fontId="3"/>
  </si>
  <si>
    <t>●</t>
    <phoneticPr fontId="3"/>
  </si>
  <si>
    <t>○</t>
    <phoneticPr fontId="3"/>
  </si>
  <si>
    <t>０　ｖｓ　５</t>
    <phoneticPr fontId="3"/>
  </si>
  <si>
    <t>●</t>
    <phoneticPr fontId="3"/>
  </si>
  <si>
    <t>●</t>
    <phoneticPr fontId="3"/>
  </si>
  <si>
    <t>○</t>
    <phoneticPr fontId="3"/>
  </si>
  <si>
    <t>井戸　和輝</t>
    <rPh sb="0" eb="2">
      <t>イド</t>
    </rPh>
    <rPh sb="3" eb="5">
      <t>カズキ</t>
    </rPh>
    <phoneticPr fontId="3"/>
  </si>
  <si>
    <t>宮城県トラック協会杯　MJ１部試合日程　上位・下位</t>
    <rPh sb="14" eb="15">
      <t>ブ</t>
    </rPh>
    <rPh sb="15" eb="17">
      <t>シアイ</t>
    </rPh>
    <rPh sb="17" eb="19">
      <t>ニッテイ</t>
    </rPh>
    <rPh sb="20" eb="22">
      <t>ジョウイ</t>
    </rPh>
    <rPh sb="23" eb="25">
      <t>カイ</t>
    </rPh>
    <phoneticPr fontId="4"/>
  </si>
  <si>
    <t>平成の森</t>
    <rPh sb="0" eb="2">
      <t>ヘイセイ</t>
    </rPh>
    <rPh sb="3" eb="4">
      <t>モリ</t>
    </rPh>
    <phoneticPr fontId="3"/>
  </si>
  <si>
    <t>ACエボルティーボ</t>
    <phoneticPr fontId="4"/>
  </si>
  <si>
    <t>ベガルタ２ｎｄ</t>
    <phoneticPr fontId="4"/>
  </si>
  <si>
    <t>５　ｖｓ　０</t>
    <phoneticPr fontId="3"/>
  </si>
  <si>
    <t>１　ｖｓ　２</t>
    <phoneticPr fontId="3"/>
  </si>
  <si>
    <t>３　ｖｓ　１</t>
    <phoneticPr fontId="3"/>
  </si>
  <si>
    <t>○</t>
    <phoneticPr fontId="3"/>
  </si>
  <si>
    <t>●</t>
    <phoneticPr fontId="3"/>
  </si>
  <si>
    <t>○</t>
    <phoneticPr fontId="3"/>
  </si>
  <si>
    <t>●</t>
    <phoneticPr fontId="3"/>
  </si>
  <si>
    <t>○</t>
    <phoneticPr fontId="3"/>
  </si>
  <si>
    <t>○</t>
    <phoneticPr fontId="3"/>
  </si>
  <si>
    <t>梁島　大智</t>
    <rPh sb="0" eb="2">
      <t>ヤナジマ</t>
    </rPh>
    <rPh sb="3" eb="5">
      <t>ダイチ</t>
    </rPh>
    <phoneticPr fontId="3"/>
  </si>
  <si>
    <t>警告（遅延）</t>
    <rPh sb="3" eb="5">
      <t>チエン</t>
    </rPh>
    <phoneticPr fontId="4"/>
  </si>
  <si>
    <t>２　ｖｓ　３</t>
    <phoneticPr fontId="3"/>
  </si>
  <si>
    <t>５　ｖｓ　１</t>
    <phoneticPr fontId="3"/>
  </si>
  <si>
    <t>２　ｖｓ　２</t>
    <phoneticPr fontId="3"/>
  </si>
  <si>
    <t>３　ｖｓ　０</t>
    <phoneticPr fontId="3"/>
  </si>
  <si>
    <t>松島FBCピッチ１</t>
    <rPh sb="0" eb="2">
      <t>マツシマ</t>
    </rPh>
    <phoneticPr fontId="3"/>
  </si>
  <si>
    <t>１　ｖｓ　１０</t>
    <phoneticPr fontId="3"/>
  </si>
  <si>
    <t>○</t>
    <phoneticPr fontId="3"/>
  </si>
  <si>
    <t>●</t>
    <phoneticPr fontId="3"/>
  </si>
  <si>
    <t>○</t>
    <phoneticPr fontId="3"/>
  </si>
  <si>
    <t>●</t>
    <phoneticPr fontId="3"/>
  </si>
  <si>
    <t>△</t>
    <phoneticPr fontId="3"/>
  </si>
  <si>
    <t>△</t>
    <phoneticPr fontId="3"/>
  </si>
  <si>
    <t>女川第二多目的</t>
    <rPh sb="0" eb="2">
      <t>オナガワ</t>
    </rPh>
    <rPh sb="2" eb="4">
      <t>ダイニ</t>
    </rPh>
    <rPh sb="4" eb="7">
      <t>タモクテキ</t>
    </rPh>
    <phoneticPr fontId="3"/>
  </si>
  <si>
    <t>０　ｖｓ　３</t>
    <phoneticPr fontId="3"/>
  </si>
  <si>
    <t>５　ｖｓ　０</t>
    <phoneticPr fontId="3"/>
  </si>
  <si>
    <t>２　ｖｓ　２</t>
    <phoneticPr fontId="3"/>
  </si>
  <si>
    <t>●</t>
    <phoneticPr fontId="3"/>
  </si>
  <si>
    <t>△</t>
    <phoneticPr fontId="3"/>
  </si>
  <si>
    <t>○</t>
    <phoneticPr fontId="3"/>
  </si>
  <si>
    <t>○</t>
    <phoneticPr fontId="3"/>
  </si>
  <si>
    <t>●</t>
    <phoneticPr fontId="3"/>
  </si>
  <si>
    <t>△</t>
    <phoneticPr fontId="3"/>
  </si>
  <si>
    <t>平塚　蓮</t>
    <rPh sb="0" eb="2">
      <t>ヒラツカ</t>
    </rPh>
    <rPh sb="3" eb="4">
      <t>レン</t>
    </rPh>
    <phoneticPr fontId="3"/>
  </si>
  <si>
    <t>七ヶ浜SC</t>
    <phoneticPr fontId="4"/>
  </si>
  <si>
    <t>FCみやぎ２ｎｄ</t>
    <phoneticPr fontId="4"/>
  </si>
  <si>
    <t>FCオークス</t>
    <phoneticPr fontId="4"/>
  </si>
  <si>
    <t>Resilience</t>
    <phoneticPr fontId="4"/>
  </si>
  <si>
    <t>フォーリークラッセ</t>
    <phoneticPr fontId="4"/>
  </si>
  <si>
    <t>ベガルタ２ｎｄ</t>
    <phoneticPr fontId="4"/>
  </si>
  <si>
    <t>ACエボルティーボ</t>
    <phoneticPr fontId="4"/>
  </si>
  <si>
    <t>AC.AZZURRI２ｎｄ</t>
    <phoneticPr fontId="4"/>
  </si>
  <si>
    <t>DUOパーク</t>
    <phoneticPr fontId="3"/>
  </si>
  <si>
    <t>コバルトーレ</t>
    <phoneticPr fontId="4"/>
  </si>
  <si>
    <t>フォーリークラッセ</t>
    <phoneticPr fontId="3"/>
  </si>
  <si>
    <t>ACエボルティーボ</t>
    <phoneticPr fontId="3"/>
  </si>
  <si>
    <t>DUO PARK</t>
    <phoneticPr fontId="3"/>
  </si>
  <si>
    <t>AC.AZZURRI　　　　2nd</t>
    <phoneticPr fontId="3"/>
  </si>
  <si>
    <t>ベガルタ2nd</t>
    <phoneticPr fontId="3"/>
  </si>
  <si>
    <r>
      <rPr>
        <b/>
        <sz val="22"/>
        <rFont val="ＭＳ Ｐゴシック"/>
        <family val="3"/>
        <charset val="128"/>
      </rPr>
      <t>宮城県トラック協会杯　ＭＪリーグ</t>
    </r>
    <r>
      <rPr>
        <b/>
        <sz val="22"/>
        <rFont val="CenturyOldst"/>
        <family val="1"/>
      </rPr>
      <t xml:space="preserve">   U-15   2022</t>
    </r>
    <r>
      <rPr>
        <b/>
        <sz val="22"/>
        <rFont val="ＭＳ Ｐゴシック"/>
        <family val="3"/>
        <charset val="128"/>
      </rPr>
      <t>宮城　【　１部上位　】　成績表</t>
    </r>
    <rPh sb="0" eb="3">
      <t>ミヤギケン</t>
    </rPh>
    <rPh sb="7" eb="10">
      <t>キョウカイハイ</t>
    </rPh>
    <rPh sb="37" eb="39">
      <t>ジョウイ</t>
    </rPh>
    <phoneticPr fontId="4"/>
  </si>
  <si>
    <t>FCみやぎ　　   　　　バルセロナ２ｎｄ</t>
    <phoneticPr fontId="3"/>
  </si>
  <si>
    <t>FCオークス</t>
    <phoneticPr fontId="3"/>
  </si>
  <si>
    <t>Resilience</t>
    <phoneticPr fontId="3"/>
  </si>
  <si>
    <r>
      <rPr>
        <b/>
        <sz val="22"/>
        <rFont val="ＭＳ Ｐゴシック"/>
        <family val="3"/>
        <charset val="128"/>
      </rPr>
      <t>宮城県トラック協会杯　ＭＪリーグ</t>
    </r>
    <r>
      <rPr>
        <b/>
        <sz val="22"/>
        <rFont val="CenturyOldst"/>
        <family val="1"/>
      </rPr>
      <t xml:space="preserve">   U-15   2022</t>
    </r>
    <r>
      <rPr>
        <b/>
        <sz val="22"/>
        <rFont val="ＭＳ Ｐゴシック"/>
        <family val="3"/>
        <charset val="128"/>
      </rPr>
      <t>宮城　【　１部下位　】　成績表</t>
    </r>
    <rPh sb="0" eb="3">
      <t>ミヤギケン</t>
    </rPh>
    <rPh sb="7" eb="10">
      <t>キョウカイハイ</t>
    </rPh>
    <rPh sb="37" eb="39">
      <t>カイ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</si>
</sst>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\(aaa\)"/>
  </numFmts>
  <fonts count="34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MS UI Gothic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MS UI Gothic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MS UI Gothic"/>
      <family val="3"/>
      <charset val="128"/>
    </font>
    <font>
      <sz val="12"/>
      <name val="MS UI Gothic"/>
      <family val="3"/>
      <charset val="128"/>
    </font>
    <font>
      <b/>
      <sz val="14"/>
      <name val="MS UI Gothic"/>
      <family val="3"/>
      <charset val="128"/>
    </font>
    <font>
      <b/>
      <sz val="14"/>
      <color indexed="8"/>
      <name val="ＭＳ Ｐゴシック"/>
      <family val="3"/>
      <charset val="128"/>
    </font>
    <font>
      <sz val="10"/>
      <color theme="1"/>
      <name val="MS UI Gothic"/>
      <family val="3"/>
      <charset val="128"/>
    </font>
    <font>
      <sz val="11"/>
      <color theme="1"/>
      <name val="MS UI Gothic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30"/>
      <name val="CenturyOldst"/>
      <family val="3"/>
      <charset val="128"/>
    </font>
    <font>
      <b/>
      <sz val="30"/>
      <name val="ＭＳ Ｐゴシック"/>
      <family val="3"/>
      <charset val="128"/>
    </font>
    <font>
      <b/>
      <sz val="30"/>
      <name val="CenturyOldst"/>
      <family val="1"/>
    </font>
    <font>
      <sz val="9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b/>
      <i/>
      <sz val="18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0"/>
      <color rgb="FFFF0000"/>
      <name val="MS UI Gothic"/>
      <family val="3"/>
      <charset val="128"/>
    </font>
    <font>
      <sz val="11"/>
      <color rgb="FF00000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rgb="FFFF0000"/>
      <name val="MS UI Gothic"/>
      <family val="3"/>
      <charset val="128"/>
    </font>
    <font>
      <b/>
      <sz val="14"/>
      <name val="ＭＳ Ｐゴシック"/>
      <family val="3"/>
      <charset val="128"/>
    </font>
    <font>
      <b/>
      <sz val="22"/>
      <name val="CenturyOldst"/>
      <family val="3"/>
      <charset val="128"/>
    </font>
    <font>
      <b/>
      <sz val="22"/>
      <name val="ＭＳ Ｐゴシック"/>
      <family val="3"/>
      <charset val="128"/>
    </font>
    <font>
      <b/>
      <sz val="22"/>
      <name val="CenturyOldst"/>
      <family val="1"/>
    </font>
  </fonts>
  <fills count="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</fills>
  <borders count="7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1">
    <xf numFmtId="0" fontId="0" fillId="0" borderId="0">
      <alignment vertical="center"/>
    </xf>
    <xf numFmtId="0" fontId="1" fillId="0" borderId="0"/>
    <xf numFmtId="0" fontId="6" fillId="0" borderId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46">
    <xf numFmtId="0" fontId="0" fillId="0" borderId="0" xfId="0">
      <alignment vertical="center"/>
    </xf>
    <xf numFmtId="0" fontId="5" fillId="0" borderId="0" xfId="1" applyFont="1" applyFill="1" applyBorder="1" applyAlignment="1">
      <alignment vertical="center" shrinkToFit="1"/>
    </xf>
    <xf numFmtId="0" fontId="5" fillId="0" borderId="2" xfId="1" applyFont="1" applyFill="1" applyBorder="1" applyAlignment="1">
      <alignment horizontal="center" vertical="center"/>
    </xf>
    <xf numFmtId="176" fontId="5" fillId="0" borderId="3" xfId="2" applyNumberFormat="1" applyFont="1" applyFill="1" applyBorder="1" applyAlignment="1">
      <alignment horizontal="center" vertical="center"/>
    </xf>
    <xf numFmtId="20" fontId="5" fillId="0" borderId="3" xfId="2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 shrinkToFit="1"/>
    </xf>
    <xf numFmtId="0" fontId="8" fillId="0" borderId="0" xfId="1" applyFont="1" applyFill="1" applyBorder="1" applyAlignment="1">
      <alignment vertical="center" shrinkToFit="1"/>
    </xf>
    <xf numFmtId="176" fontId="5" fillId="0" borderId="6" xfId="1" applyNumberFormat="1" applyFont="1" applyFill="1" applyBorder="1" applyAlignment="1">
      <alignment horizontal="center" vertical="center"/>
    </xf>
    <xf numFmtId="20" fontId="5" fillId="0" borderId="6" xfId="1" applyNumberFormat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vertical="center"/>
    </xf>
    <xf numFmtId="49" fontId="5" fillId="0" borderId="6" xfId="2" applyNumberFormat="1" applyFont="1" applyFill="1" applyBorder="1" applyAlignment="1">
      <alignment horizontal="center" vertical="center" shrinkToFit="1"/>
    </xf>
    <xf numFmtId="56" fontId="7" fillId="3" borderId="9" xfId="1" applyNumberFormat="1" applyFont="1" applyFill="1" applyBorder="1" applyAlignment="1">
      <alignment horizontal="center" vertical="center" shrinkToFit="1"/>
    </xf>
    <xf numFmtId="56" fontId="7" fillId="3" borderId="10" xfId="1" applyNumberFormat="1" applyFont="1" applyFill="1" applyBorder="1" applyAlignment="1">
      <alignment horizontal="center" vertical="center" shrinkToFit="1"/>
    </xf>
    <xf numFmtId="49" fontId="5" fillId="0" borderId="7" xfId="2" applyNumberFormat="1" applyFont="1" applyFill="1" applyBorder="1" applyAlignment="1">
      <alignment horizontal="center" vertical="center" shrinkToFit="1"/>
    </xf>
    <xf numFmtId="56" fontId="7" fillId="3" borderId="6" xfId="1" applyNumberFormat="1" applyFont="1" applyFill="1" applyBorder="1" applyAlignment="1">
      <alignment horizontal="center" vertical="center" shrinkToFit="1"/>
    </xf>
    <xf numFmtId="56" fontId="7" fillId="3" borderId="13" xfId="1" applyNumberFormat="1" applyFont="1" applyFill="1" applyBorder="1" applyAlignment="1">
      <alignment horizontal="center" vertical="center" shrinkToFit="1"/>
    </xf>
    <xf numFmtId="176" fontId="5" fillId="0" borderId="7" xfId="1" applyNumberFormat="1" applyFont="1" applyFill="1" applyBorder="1" applyAlignment="1">
      <alignment horizontal="center" vertical="center"/>
    </xf>
    <xf numFmtId="20" fontId="5" fillId="0" borderId="7" xfId="1" applyNumberFormat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vertical="center"/>
    </xf>
    <xf numFmtId="0" fontId="7" fillId="3" borderId="7" xfId="1" applyNumberFormat="1" applyFont="1" applyFill="1" applyBorder="1" applyAlignment="1">
      <alignment horizontal="center" vertical="center" shrinkToFit="1"/>
    </xf>
    <xf numFmtId="0" fontId="7" fillId="3" borderId="14" xfId="1" applyNumberFormat="1" applyFont="1" applyFill="1" applyBorder="1" applyAlignment="1">
      <alignment horizontal="center" vertical="center" shrinkToFit="1"/>
    </xf>
    <xf numFmtId="49" fontId="5" fillId="0" borderId="16" xfId="2" applyNumberFormat="1" applyFont="1" applyFill="1" applyBorder="1" applyAlignment="1">
      <alignment horizontal="center" vertical="center" shrinkToFit="1"/>
    </xf>
    <xf numFmtId="0" fontId="7" fillId="3" borderId="16" xfId="1" applyNumberFormat="1" applyFont="1" applyFill="1" applyBorder="1" applyAlignment="1">
      <alignment horizontal="center" vertical="center" shrinkToFit="1"/>
    </xf>
    <xf numFmtId="0" fontId="7" fillId="3" borderId="18" xfId="1" applyNumberFormat="1" applyFont="1" applyFill="1" applyBorder="1" applyAlignment="1">
      <alignment horizontal="center" vertical="center" shrinkToFit="1"/>
    </xf>
    <xf numFmtId="176" fontId="11" fillId="0" borderId="7" xfId="1" applyNumberFormat="1" applyFont="1" applyFill="1" applyBorder="1" applyAlignment="1">
      <alignment horizontal="center" vertical="center"/>
    </xf>
    <xf numFmtId="176" fontId="5" fillId="0" borderId="16" xfId="1" applyNumberFormat="1" applyFont="1" applyFill="1" applyBorder="1" applyAlignment="1">
      <alignment horizontal="center" vertical="center"/>
    </xf>
    <xf numFmtId="20" fontId="5" fillId="0" borderId="16" xfId="1" applyNumberFormat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vertical="center"/>
    </xf>
    <xf numFmtId="0" fontId="7" fillId="0" borderId="6" xfId="1" applyFont="1" applyFill="1" applyBorder="1" applyAlignment="1">
      <alignment vertical="center" shrinkToFit="1"/>
    </xf>
    <xf numFmtId="0" fontId="7" fillId="3" borderId="6" xfId="1" applyNumberFormat="1" applyFont="1" applyFill="1" applyBorder="1" applyAlignment="1">
      <alignment horizontal="center" vertical="center" shrinkToFit="1"/>
    </xf>
    <xf numFmtId="0" fontId="7" fillId="0" borderId="16" xfId="1" applyFont="1" applyFill="1" applyBorder="1" applyAlignment="1">
      <alignment vertical="center" shrinkToFit="1"/>
    </xf>
    <xf numFmtId="0" fontId="7" fillId="3" borderId="21" xfId="1" applyNumberFormat="1" applyFont="1" applyFill="1" applyBorder="1" applyAlignment="1">
      <alignment horizontal="center" vertical="center" shrinkToFit="1"/>
    </xf>
    <xf numFmtId="0" fontId="7" fillId="3" borderId="22" xfId="1" applyNumberFormat="1" applyFont="1" applyFill="1" applyBorder="1" applyAlignment="1">
      <alignment horizontal="center" vertical="center" shrinkToFit="1"/>
    </xf>
    <xf numFmtId="0" fontId="12" fillId="0" borderId="6" xfId="1" applyFont="1" applyFill="1" applyBorder="1" applyAlignment="1">
      <alignment vertical="center" shrinkToFit="1"/>
    </xf>
    <xf numFmtId="0" fontId="12" fillId="0" borderId="7" xfId="1" applyFont="1" applyFill="1" applyBorder="1" applyAlignment="1">
      <alignment vertical="center" shrinkToFit="1"/>
    </xf>
    <xf numFmtId="0" fontId="7" fillId="3" borderId="9" xfId="1" applyNumberFormat="1" applyFont="1" applyFill="1" applyBorder="1" applyAlignment="1">
      <alignment horizontal="center" vertical="center" shrinkToFit="1"/>
    </xf>
    <xf numFmtId="176" fontId="5" fillId="0" borderId="9" xfId="1" applyNumberFormat="1" applyFont="1" applyFill="1" applyBorder="1" applyAlignment="1">
      <alignment horizontal="center" vertical="center"/>
    </xf>
    <xf numFmtId="56" fontId="5" fillId="0" borderId="0" xfId="1" applyNumberFormat="1" applyFont="1" applyFill="1" applyBorder="1" applyAlignment="1">
      <alignment vertical="center" shrinkToFit="1"/>
    </xf>
    <xf numFmtId="176" fontId="11" fillId="0" borderId="6" xfId="1" applyNumberFormat="1" applyFont="1" applyFill="1" applyBorder="1" applyAlignment="1">
      <alignment horizontal="center" vertical="center"/>
    </xf>
    <xf numFmtId="176" fontId="11" fillId="0" borderId="16" xfId="1" applyNumberFormat="1" applyFont="1" applyFill="1" applyBorder="1" applyAlignment="1">
      <alignment horizontal="center" vertical="center"/>
    </xf>
    <xf numFmtId="0" fontId="12" fillId="0" borderId="16" xfId="1" applyFont="1" applyFill="1" applyBorder="1" applyAlignment="1">
      <alignment vertical="center" shrinkToFit="1"/>
    </xf>
    <xf numFmtId="0" fontId="6" fillId="0" borderId="0" xfId="2">
      <alignment vertical="center"/>
    </xf>
    <xf numFmtId="0" fontId="14" fillId="0" borderId="0" xfId="1" applyFont="1" applyAlignment="1">
      <alignment horizontal="center" vertical="center"/>
    </xf>
    <xf numFmtId="0" fontId="20" fillId="0" borderId="47" xfId="1" applyFont="1" applyFill="1" applyBorder="1" applyAlignment="1">
      <alignment horizontal="center" vertical="center"/>
    </xf>
    <xf numFmtId="0" fontId="1" fillId="0" borderId="0" xfId="1"/>
    <xf numFmtId="0" fontId="23" fillId="0" borderId="0" xfId="1" applyFont="1" applyAlignment="1">
      <alignment horizontal="center"/>
    </xf>
    <xf numFmtId="0" fontId="24" fillId="6" borderId="50" xfId="1" applyFont="1" applyFill="1" applyBorder="1" applyAlignment="1">
      <alignment horizontal="center"/>
    </xf>
    <xf numFmtId="0" fontId="24" fillId="0" borderId="44" xfId="1" applyFont="1" applyFill="1" applyBorder="1" applyAlignment="1">
      <alignment horizontal="center"/>
    </xf>
    <xf numFmtId="0" fontId="1" fillId="0" borderId="50" xfId="1" applyFill="1" applyBorder="1" applyAlignment="1">
      <alignment horizontal="center"/>
    </xf>
    <xf numFmtId="56" fontId="1" fillId="0" borderId="50" xfId="1" applyNumberFormat="1" applyFill="1" applyBorder="1" applyAlignment="1">
      <alignment horizontal="center"/>
    </xf>
    <xf numFmtId="0" fontId="1" fillId="0" borderId="44" xfId="1" applyFill="1" applyBorder="1"/>
    <xf numFmtId="0" fontId="1" fillId="0" borderId="50" xfId="1" applyBorder="1" applyAlignment="1">
      <alignment horizontal="center"/>
    </xf>
    <xf numFmtId="56" fontId="1" fillId="0" borderId="50" xfId="1" applyNumberFormat="1" applyBorder="1" applyAlignment="1">
      <alignment horizontal="center"/>
    </xf>
    <xf numFmtId="0" fontId="1" fillId="0" borderId="0" xfId="1" applyBorder="1" applyAlignment="1">
      <alignment horizontal="center"/>
    </xf>
    <xf numFmtId="0" fontId="1" fillId="0" borderId="0" xfId="1" applyBorder="1"/>
    <xf numFmtId="0" fontId="1" fillId="0" borderId="0" xfId="1" applyFill="1" applyBorder="1"/>
    <xf numFmtId="0" fontId="23" fillId="0" borderId="0" xfId="1" applyFont="1" applyFill="1" applyBorder="1" applyAlignment="1">
      <alignment horizontal="center"/>
    </xf>
    <xf numFmtId="0" fontId="1" fillId="0" borderId="44" xfId="1" applyFill="1" applyBorder="1" applyAlignment="1">
      <alignment horizontal="center"/>
    </xf>
    <xf numFmtId="0" fontId="1" fillId="0" borderId="0" xfId="1" applyFill="1"/>
    <xf numFmtId="0" fontId="1" fillId="0" borderId="0" xfId="1" applyAlignment="1">
      <alignment horizontal="center"/>
    </xf>
    <xf numFmtId="0" fontId="24" fillId="6" borderId="51" xfId="1" applyFont="1" applyFill="1" applyBorder="1" applyAlignment="1">
      <alignment horizontal="center"/>
    </xf>
    <xf numFmtId="0" fontId="1" fillId="0" borderId="51" xfId="1" applyFill="1" applyBorder="1" applyAlignment="1">
      <alignment horizontal="center"/>
    </xf>
    <xf numFmtId="0" fontId="1" fillId="0" borderId="51" xfId="1" applyBorder="1" applyAlignment="1">
      <alignment horizontal="center"/>
    </xf>
    <xf numFmtId="0" fontId="7" fillId="3" borderId="52" xfId="1" applyFont="1" applyFill="1" applyBorder="1" applyAlignment="1">
      <alignment horizontal="center" vertical="center" shrinkToFit="1"/>
    </xf>
    <xf numFmtId="56" fontId="7" fillId="3" borderId="53" xfId="1" applyNumberFormat="1" applyFont="1" applyFill="1" applyBorder="1" applyAlignment="1">
      <alignment horizontal="center" vertical="center" shrinkToFit="1"/>
    </xf>
    <xf numFmtId="56" fontId="7" fillId="3" borderId="54" xfId="1" applyNumberFormat="1" applyFont="1" applyFill="1" applyBorder="1" applyAlignment="1">
      <alignment horizontal="center" vertical="center" shrinkToFit="1"/>
    </xf>
    <xf numFmtId="0" fontId="7" fillId="3" borderId="55" xfId="1" applyNumberFormat="1" applyFont="1" applyFill="1" applyBorder="1" applyAlignment="1">
      <alignment horizontal="center" vertical="center" shrinkToFit="1"/>
    </xf>
    <xf numFmtId="0" fontId="7" fillId="3" borderId="56" xfId="1" applyNumberFormat="1" applyFont="1" applyFill="1" applyBorder="1" applyAlignment="1">
      <alignment horizontal="center" vertical="center" shrinkToFit="1"/>
    </xf>
    <xf numFmtId="176" fontId="5" fillId="0" borderId="58" xfId="1" applyNumberFormat="1" applyFont="1" applyFill="1" applyBorder="1" applyAlignment="1">
      <alignment horizontal="center" vertical="center"/>
    </xf>
    <xf numFmtId="20" fontId="5" fillId="0" borderId="58" xfId="1" applyNumberFormat="1" applyFont="1" applyFill="1" applyBorder="1" applyAlignment="1">
      <alignment horizontal="center" vertical="center"/>
    </xf>
    <xf numFmtId="0" fontId="7" fillId="3" borderId="58" xfId="1" applyNumberFormat="1" applyFont="1" applyFill="1" applyBorder="1" applyAlignment="1">
      <alignment horizontal="center" vertical="center" shrinkToFit="1"/>
    </xf>
    <xf numFmtId="0" fontId="7" fillId="3" borderId="60" xfId="1" applyNumberFormat="1" applyFont="1" applyFill="1" applyBorder="1" applyAlignment="1">
      <alignment horizontal="center" vertical="center" shrinkToFit="1"/>
    </xf>
    <xf numFmtId="0" fontId="7" fillId="3" borderId="61" xfId="1" applyNumberFormat="1" applyFont="1" applyFill="1" applyBorder="1" applyAlignment="1">
      <alignment horizontal="center" vertical="center" shrinkToFit="1"/>
    </xf>
    <xf numFmtId="49" fontId="5" fillId="0" borderId="62" xfId="2" applyNumberFormat="1" applyFont="1" applyFill="1" applyBorder="1" applyAlignment="1">
      <alignment horizontal="center" vertical="center" shrinkToFit="1"/>
    </xf>
    <xf numFmtId="0" fontId="7" fillId="3" borderId="62" xfId="1" applyNumberFormat="1" applyFont="1" applyFill="1" applyBorder="1" applyAlignment="1">
      <alignment horizontal="center" vertical="center" shrinkToFit="1"/>
    </xf>
    <xf numFmtId="56" fontId="7" fillId="3" borderId="20" xfId="1" applyNumberFormat="1" applyFont="1" applyFill="1" applyBorder="1" applyAlignment="1">
      <alignment horizontal="center" vertical="center" shrinkToFit="1"/>
    </xf>
    <xf numFmtId="0" fontId="7" fillId="3" borderId="63" xfId="1" applyNumberFormat="1" applyFont="1" applyFill="1" applyBorder="1" applyAlignment="1">
      <alignment horizontal="center" vertical="center" shrinkToFit="1"/>
    </xf>
    <xf numFmtId="0" fontId="7" fillId="3" borderId="64" xfId="1" applyNumberFormat="1" applyFont="1" applyFill="1" applyBorder="1" applyAlignment="1">
      <alignment horizontal="center" vertical="center" shrinkToFit="1"/>
    </xf>
    <xf numFmtId="0" fontId="7" fillId="3" borderId="65" xfId="1" applyNumberFormat="1" applyFont="1" applyFill="1" applyBorder="1" applyAlignment="1">
      <alignment horizontal="center" vertical="center" shrinkToFit="1"/>
    </xf>
    <xf numFmtId="0" fontId="7" fillId="3" borderId="66" xfId="1" applyNumberFormat="1" applyFont="1" applyFill="1" applyBorder="1" applyAlignment="1">
      <alignment horizontal="center" vertical="center" shrinkToFit="1"/>
    </xf>
    <xf numFmtId="0" fontId="7" fillId="3" borderId="53" xfId="1" applyNumberFormat="1" applyFont="1" applyFill="1" applyBorder="1" applyAlignment="1">
      <alignment horizontal="center" vertical="center" shrinkToFit="1"/>
    </xf>
    <xf numFmtId="0" fontId="7" fillId="3" borderId="67" xfId="1" applyNumberFormat="1" applyFont="1" applyFill="1" applyBorder="1" applyAlignment="1">
      <alignment horizontal="center" vertical="center" shrinkToFit="1"/>
    </xf>
    <xf numFmtId="49" fontId="5" fillId="7" borderId="7" xfId="2" applyNumberFormat="1" applyFont="1" applyFill="1" applyBorder="1" applyAlignment="1">
      <alignment horizontal="center" vertical="center" shrinkToFit="1"/>
    </xf>
    <xf numFmtId="0" fontId="20" fillId="5" borderId="47" xfId="1" applyFont="1" applyFill="1" applyBorder="1" applyAlignment="1">
      <alignment horizontal="center" vertical="center"/>
    </xf>
    <xf numFmtId="0" fontId="1" fillId="5" borderId="50" xfId="1" applyFill="1" applyBorder="1" applyAlignment="1">
      <alignment horizontal="center"/>
    </xf>
    <xf numFmtId="56" fontId="1" fillId="5" borderId="50" xfId="1" applyNumberFormat="1" applyFill="1" applyBorder="1" applyAlignment="1">
      <alignment horizontal="center"/>
    </xf>
    <xf numFmtId="0" fontId="1" fillId="5" borderId="51" xfId="1" applyFill="1" applyBorder="1" applyAlignment="1">
      <alignment horizontal="center"/>
    </xf>
    <xf numFmtId="49" fontId="5" fillId="7" borderId="6" xfId="2" applyNumberFormat="1" applyFont="1" applyFill="1" applyBorder="1" applyAlignment="1">
      <alignment horizontal="center" vertical="center" shrinkToFit="1"/>
    </xf>
    <xf numFmtId="49" fontId="5" fillId="7" borderId="16" xfId="2" applyNumberFormat="1" applyFont="1" applyFill="1" applyBorder="1" applyAlignment="1">
      <alignment horizontal="center" vertical="center" shrinkToFit="1"/>
    </xf>
    <xf numFmtId="49" fontId="5" fillId="7" borderId="58" xfId="2" applyNumberFormat="1" applyFont="1" applyFill="1" applyBorder="1" applyAlignment="1">
      <alignment horizontal="center" vertical="center" shrinkToFit="1"/>
    </xf>
    <xf numFmtId="0" fontId="7" fillId="0" borderId="7" xfId="1" applyFont="1" applyFill="1" applyBorder="1" applyAlignment="1">
      <alignment vertical="center" shrinkToFit="1"/>
    </xf>
    <xf numFmtId="176" fontId="26" fillId="4" borderId="7" xfId="1" applyNumberFormat="1" applyFont="1" applyFill="1" applyBorder="1" applyAlignment="1">
      <alignment horizontal="center" vertical="center"/>
    </xf>
    <xf numFmtId="0" fontId="7" fillId="8" borderId="7" xfId="1" applyNumberFormat="1" applyFont="1" applyFill="1" applyBorder="1" applyAlignment="1">
      <alignment horizontal="center" vertical="center" shrinkToFit="1"/>
    </xf>
    <xf numFmtId="0" fontId="7" fillId="8" borderId="14" xfId="1" applyNumberFormat="1" applyFont="1" applyFill="1" applyBorder="1" applyAlignment="1">
      <alignment horizontal="center" vertical="center" shrinkToFit="1"/>
    </xf>
    <xf numFmtId="0" fontId="7" fillId="8" borderId="55" xfId="1" applyNumberFormat="1" applyFont="1" applyFill="1" applyBorder="1" applyAlignment="1">
      <alignment horizontal="center" vertical="center" shrinkToFit="1"/>
    </xf>
    <xf numFmtId="0" fontId="27" fillId="0" borderId="0" xfId="0" applyFont="1" applyFill="1" applyAlignment="1">
      <alignment horizontal="center" vertical="center"/>
    </xf>
    <xf numFmtId="56" fontId="7" fillId="8" borderId="9" xfId="1" applyNumberFormat="1" applyFont="1" applyFill="1" applyBorder="1" applyAlignment="1">
      <alignment horizontal="center" vertical="center" shrinkToFit="1"/>
    </xf>
    <xf numFmtId="56" fontId="7" fillId="8" borderId="10" xfId="1" applyNumberFormat="1" applyFont="1" applyFill="1" applyBorder="1" applyAlignment="1">
      <alignment horizontal="center" vertical="center" shrinkToFit="1"/>
    </xf>
    <xf numFmtId="56" fontId="7" fillId="8" borderId="53" xfId="1" applyNumberFormat="1" applyFont="1" applyFill="1" applyBorder="1" applyAlignment="1">
      <alignment horizontal="center" vertical="center" shrinkToFit="1"/>
    </xf>
    <xf numFmtId="56" fontId="7" fillId="8" borderId="6" xfId="1" applyNumberFormat="1" applyFont="1" applyFill="1" applyBorder="1" applyAlignment="1">
      <alignment horizontal="center" vertical="center" shrinkToFit="1"/>
    </xf>
    <xf numFmtId="56" fontId="7" fillId="8" borderId="13" xfId="1" applyNumberFormat="1" applyFont="1" applyFill="1" applyBorder="1" applyAlignment="1">
      <alignment horizontal="center" vertical="center" shrinkToFit="1"/>
    </xf>
    <xf numFmtId="56" fontId="7" fillId="8" borderId="54" xfId="1" applyNumberFormat="1" applyFont="1" applyFill="1" applyBorder="1" applyAlignment="1">
      <alignment horizontal="center" vertical="center" shrinkToFit="1"/>
    </xf>
    <xf numFmtId="0" fontId="7" fillId="8" borderId="16" xfId="1" applyNumberFormat="1" applyFont="1" applyFill="1" applyBorder="1" applyAlignment="1">
      <alignment horizontal="center" vertical="center" shrinkToFit="1"/>
    </xf>
    <xf numFmtId="0" fontId="7" fillId="8" borderId="18" xfId="1" applyNumberFormat="1" applyFont="1" applyFill="1" applyBorder="1" applyAlignment="1">
      <alignment horizontal="center" vertical="center" shrinkToFit="1"/>
    </xf>
    <xf numFmtId="0" fontId="7" fillId="8" borderId="56" xfId="1" applyNumberFormat="1" applyFont="1" applyFill="1" applyBorder="1" applyAlignment="1">
      <alignment horizontal="center" vertical="center" shrinkToFit="1"/>
    </xf>
    <xf numFmtId="0" fontId="1" fillId="4" borderId="50" xfId="1" applyFill="1" applyBorder="1" applyAlignment="1">
      <alignment horizontal="center"/>
    </xf>
    <xf numFmtId="56" fontId="1" fillId="4" borderId="50" xfId="1" applyNumberFormat="1" applyFill="1" applyBorder="1" applyAlignment="1">
      <alignment horizontal="center"/>
    </xf>
    <xf numFmtId="0" fontId="1" fillId="4" borderId="51" xfId="1" applyFill="1" applyBorder="1" applyAlignment="1">
      <alignment horizontal="center"/>
    </xf>
    <xf numFmtId="176" fontId="26" fillId="7" borderId="7" xfId="1" applyNumberFormat="1" applyFont="1" applyFill="1" applyBorder="1" applyAlignment="1">
      <alignment horizontal="center" vertical="center"/>
    </xf>
    <xf numFmtId="20" fontId="5" fillId="7" borderId="7" xfId="1" applyNumberFormat="1" applyFont="1" applyFill="1" applyBorder="1" applyAlignment="1">
      <alignment horizontal="center" vertical="center"/>
    </xf>
    <xf numFmtId="0" fontId="7" fillId="7" borderId="7" xfId="1" applyFont="1" applyFill="1" applyBorder="1" applyAlignment="1">
      <alignment vertical="center"/>
    </xf>
    <xf numFmtId="0" fontId="7" fillId="7" borderId="7" xfId="1" applyNumberFormat="1" applyFont="1" applyFill="1" applyBorder="1" applyAlignment="1">
      <alignment horizontal="center" vertical="center" shrinkToFit="1"/>
    </xf>
    <xf numFmtId="0" fontId="7" fillId="7" borderId="14" xfId="1" applyNumberFormat="1" applyFont="1" applyFill="1" applyBorder="1" applyAlignment="1">
      <alignment horizontal="center" vertical="center" shrinkToFit="1"/>
    </xf>
    <xf numFmtId="0" fontId="7" fillId="7" borderId="55" xfId="1" applyNumberFormat="1" applyFont="1" applyFill="1" applyBorder="1" applyAlignment="1">
      <alignment horizontal="center" vertical="center" shrinkToFit="1"/>
    </xf>
    <xf numFmtId="176" fontId="26" fillId="4" borderId="62" xfId="1" applyNumberFormat="1" applyFont="1" applyFill="1" applyBorder="1" applyAlignment="1">
      <alignment horizontal="center" vertical="center"/>
    </xf>
    <xf numFmtId="176" fontId="26" fillId="4" borderId="16" xfId="1" applyNumberFormat="1" applyFont="1" applyFill="1" applyBorder="1" applyAlignment="1">
      <alignment horizontal="center" vertical="center"/>
    </xf>
    <xf numFmtId="0" fontId="7" fillId="0" borderId="58" xfId="1" applyFont="1" applyFill="1" applyBorder="1" applyAlignment="1">
      <alignment vertical="center"/>
    </xf>
    <xf numFmtId="20" fontId="26" fillId="4" borderId="7" xfId="1" applyNumberFormat="1" applyFont="1" applyFill="1" applyBorder="1" applyAlignment="1">
      <alignment horizontal="center" vertical="center"/>
    </xf>
    <xf numFmtId="0" fontId="29" fillId="4" borderId="6" xfId="1" applyFont="1" applyFill="1" applyBorder="1" applyAlignment="1">
      <alignment vertical="center" shrinkToFit="1"/>
    </xf>
    <xf numFmtId="20" fontId="26" fillId="4" borderId="16" xfId="1" applyNumberFormat="1" applyFont="1" applyFill="1" applyBorder="1" applyAlignment="1">
      <alignment horizontal="center" vertical="center"/>
    </xf>
    <xf numFmtId="0" fontId="29" fillId="4" borderId="16" xfId="1" applyFont="1" applyFill="1" applyBorder="1" applyAlignment="1">
      <alignment vertical="center" shrinkToFit="1"/>
    </xf>
    <xf numFmtId="20" fontId="26" fillId="4" borderId="62" xfId="1" applyNumberFormat="1" applyFont="1" applyFill="1" applyBorder="1" applyAlignment="1">
      <alignment horizontal="center" vertical="center"/>
    </xf>
    <xf numFmtId="0" fontId="29" fillId="4" borderId="62" xfId="1" applyFont="1" applyFill="1" applyBorder="1" applyAlignment="1">
      <alignment vertical="center" shrinkToFit="1"/>
    </xf>
    <xf numFmtId="49" fontId="5" fillId="0" borderId="69" xfId="2" applyNumberFormat="1" applyFont="1" applyFill="1" applyBorder="1" applyAlignment="1">
      <alignment horizontal="center" vertical="center" shrinkToFit="1"/>
    </xf>
    <xf numFmtId="49" fontId="5" fillId="0" borderId="9" xfId="2" applyNumberFormat="1" applyFont="1" applyFill="1" applyBorder="1" applyAlignment="1">
      <alignment horizontal="center" vertical="center" shrinkToFit="1"/>
    </xf>
    <xf numFmtId="0" fontId="20" fillId="0" borderId="47" xfId="1" applyFont="1" applyFill="1" applyBorder="1" applyAlignment="1">
      <alignment horizontal="center" vertical="center"/>
    </xf>
    <xf numFmtId="0" fontId="20" fillId="5" borderId="47" xfId="1" applyFont="1" applyFill="1" applyBorder="1" applyAlignment="1">
      <alignment horizontal="center" vertical="center"/>
    </xf>
    <xf numFmtId="176" fontId="26" fillId="7" borderId="6" xfId="1" applyNumberFormat="1" applyFont="1" applyFill="1" applyBorder="1" applyAlignment="1">
      <alignment horizontal="center" vertical="center"/>
    </xf>
    <xf numFmtId="20" fontId="26" fillId="7" borderId="7" xfId="1" applyNumberFormat="1" applyFont="1" applyFill="1" applyBorder="1" applyAlignment="1">
      <alignment horizontal="center" vertical="center"/>
    </xf>
    <xf numFmtId="0" fontId="29" fillId="7" borderId="6" xfId="1" applyFont="1" applyFill="1" applyBorder="1" applyAlignment="1">
      <alignment vertical="center" shrinkToFit="1"/>
    </xf>
    <xf numFmtId="0" fontId="7" fillId="7" borderId="6" xfId="1" applyNumberFormat="1" applyFont="1" applyFill="1" applyBorder="1" applyAlignment="1">
      <alignment horizontal="center" vertical="center" shrinkToFit="1"/>
    </xf>
    <xf numFmtId="0" fontId="7" fillId="7" borderId="13" xfId="1" applyNumberFormat="1" applyFont="1" applyFill="1" applyBorder="1" applyAlignment="1">
      <alignment horizontal="center" vertical="center" shrinkToFit="1"/>
    </xf>
    <xf numFmtId="0" fontId="7" fillId="7" borderId="65" xfId="1" applyNumberFormat="1" applyFont="1" applyFill="1" applyBorder="1" applyAlignment="1">
      <alignment horizontal="center" vertical="center" shrinkToFit="1"/>
    </xf>
    <xf numFmtId="56" fontId="7" fillId="3" borderId="14" xfId="1" applyNumberFormat="1" applyFont="1" applyFill="1" applyBorder="1" applyAlignment="1">
      <alignment horizontal="center" vertical="center" shrinkToFit="1"/>
    </xf>
    <xf numFmtId="0" fontId="15" fillId="5" borderId="24" xfId="1" applyFont="1" applyFill="1" applyBorder="1" applyAlignment="1">
      <alignment horizontal="center" vertical="center"/>
    </xf>
    <xf numFmtId="0" fontId="17" fillId="5" borderId="25" xfId="1" applyFont="1" applyFill="1" applyBorder="1" applyAlignment="1">
      <alignment horizontal="center" vertical="center"/>
    </xf>
    <xf numFmtId="0" fontId="17" fillId="5" borderId="26" xfId="1" applyFont="1" applyFill="1" applyBorder="1" applyAlignment="1">
      <alignment horizontal="center" vertical="center"/>
    </xf>
    <xf numFmtId="0" fontId="17" fillId="5" borderId="27" xfId="1" applyFont="1" applyFill="1" applyBorder="1" applyAlignment="1">
      <alignment horizontal="center" vertical="center"/>
    </xf>
    <xf numFmtId="0" fontId="17" fillId="5" borderId="0" xfId="1" applyFont="1" applyFill="1" applyBorder="1" applyAlignment="1">
      <alignment horizontal="center" vertical="center"/>
    </xf>
    <xf numFmtId="0" fontId="17" fillId="5" borderId="28" xfId="1" applyFont="1" applyFill="1" applyBorder="1" applyAlignment="1">
      <alignment horizontal="center" vertical="center"/>
    </xf>
    <xf numFmtId="0" fontId="17" fillId="5" borderId="29" xfId="1" applyFont="1" applyFill="1" applyBorder="1" applyAlignment="1">
      <alignment horizontal="center" vertical="center"/>
    </xf>
    <xf numFmtId="0" fontId="17" fillId="5" borderId="30" xfId="1" applyFont="1" applyFill="1" applyBorder="1" applyAlignment="1">
      <alignment horizontal="center" vertical="center"/>
    </xf>
    <xf numFmtId="0" fontId="17" fillId="5" borderId="31" xfId="1" applyFont="1" applyFill="1" applyBorder="1" applyAlignment="1">
      <alignment horizontal="center" vertical="center"/>
    </xf>
    <xf numFmtId="0" fontId="18" fillId="5" borderId="32" xfId="1" applyFont="1" applyFill="1" applyBorder="1" applyAlignment="1">
      <alignment horizontal="center" vertical="center"/>
    </xf>
    <xf numFmtId="0" fontId="18" fillId="5" borderId="33" xfId="1" applyFont="1" applyFill="1" applyBorder="1" applyAlignment="1">
      <alignment horizontal="center" vertical="center"/>
    </xf>
    <xf numFmtId="0" fontId="18" fillId="5" borderId="34" xfId="1" applyFont="1" applyFill="1" applyBorder="1" applyAlignment="1">
      <alignment horizontal="center" vertical="center"/>
    </xf>
    <xf numFmtId="0" fontId="18" fillId="5" borderId="40" xfId="1" applyFont="1" applyFill="1" applyBorder="1" applyAlignment="1">
      <alignment horizontal="center" vertical="center"/>
    </xf>
    <xf numFmtId="0" fontId="18" fillId="5" borderId="0" xfId="1" applyFont="1" applyFill="1" applyBorder="1" applyAlignment="1">
      <alignment horizontal="center" vertical="center"/>
    </xf>
    <xf numFmtId="0" fontId="18" fillId="5" borderId="28" xfId="1" applyFont="1" applyFill="1" applyBorder="1" applyAlignment="1">
      <alignment horizontal="center" vertical="center"/>
    </xf>
    <xf numFmtId="0" fontId="18" fillId="5" borderId="33" xfId="1" applyFont="1" applyFill="1" applyBorder="1" applyAlignment="1">
      <alignment horizontal="center" vertical="center" wrapText="1"/>
    </xf>
    <xf numFmtId="0" fontId="18" fillId="5" borderId="0" xfId="1" applyFont="1" applyFill="1" applyBorder="1" applyAlignment="1">
      <alignment horizontal="center" vertical="center" wrapText="1"/>
    </xf>
    <xf numFmtId="0" fontId="18" fillId="5" borderId="35" xfId="1" applyFont="1" applyFill="1" applyBorder="1" applyAlignment="1">
      <alignment horizontal="center" vertical="center" wrapText="1"/>
    </xf>
    <xf numFmtId="0" fontId="18" fillId="5" borderId="36" xfId="1" applyFont="1" applyFill="1" applyBorder="1" applyAlignment="1">
      <alignment horizontal="center" vertical="center" wrapText="1"/>
    </xf>
    <xf numFmtId="0" fontId="18" fillId="5" borderId="41" xfId="1" applyFont="1" applyFill="1" applyBorder="1" applyAlignment="1">
      <alignment horizontal="center" vertical="center" wrapText="1"/>
    </xf>
    <xf numFmtId="0" fontId="18" fillId="5" borderId="42" xfId="1" applyFont="1" applyFill="1" applyBorder="1" applyAlignment="1">
      <alignment horizontal="center" vertical="center" wrapText="1"/>
    </xf>
    <xf numFmtId="0" fontId="19" fillId="5" borderId="38" xfId="1" applyFont="1" applyFill="1" applyBorder="1" applyAlignment="1">
      <alignment horizontal="center" vertical="center"/>
    </xf>
    <xf numFmtId="0" fontId="19" fillId="5" borderId="44" xfId="1" applyFont="1" applyFill="1" applyBorder="1" applyAlignment="1">
      <alignment horizontal="center" vertical="center"/>
    </xf>
    <xf numFmtId="0" fontId="19" fillId="5" borderId="35" xfId="1" applyFont="1" applyFill="1" applyBorder="1" applyAlignment="1">
      <alignment horizontal="center" vertical="center"/>
    </xf>
    <xf numFmtId="0" fontId="19" fillId="5" borderId="33" xfId="1" applyFont="1" applyFill="1" applyBorder="1" applyAlignment="1">
      <alignment horizontal="center" vertical="center"/>
    </xf>
    <xf numFmtId="0" fontId="19" fillId="5" borderId="39" xfId="1" applyFont="1" applyFill="1" applyBorder="1" applyAlignment="1">
      <alignment horizontal="center" vertical="center"/>
    </xf>
    <xf numFmtId="0" fontId="19" fillId="5" borderId="41" xfId="1" applyFont="1" applyFill="1" applyBorder="1" applyAlignment="1">
      <alignment horizontal="center" vertical="center"/>
    </xf>
    <xf numFmtId="0" fontId="19" fillId="5" borderId="0" xfId="1" applyFont="1" applyFill="1" applyBorder="1" applyAlignment="1">
      <alignment horizontal="center" vertical="center"/>
    </xf>
    <xf numFmtId="0" fontId="19" fillId="5" borderId="45" xfId="1" applyFont="1" applyFill="1" applyBorder="1" applyAlignment="1">
      <alignment horizontal="center" vertical="center"/>
    </xf>
    <xf numFmtId="0" fontId="18" fillId="0" borderId="46" xfId="1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8" fillId="0" borderId="47" xfId="1" applyFont="1" applyFill="1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18" fillId="0" borderId="47" xfId="1" applyFont="1" applyFill="1" applyBorder="1" applyAlignment="1">
      <alignment horizontal="center" vertical="center"/>
    </xf>
    <xf numFmtId="0" fontId="20" fillId="5" borderId="48" xfId="1" applyFont="1" applyFill="1" applyBorder="1" applyAlignment="1">
      <alignment horizontal="center" vertical="center"/>
    </xf>
    <xf numFmtId="0" fontId="20" fillId="0" borderId="47" xfId="1" applyFont="1" applyFill="1" applyBorder="1" applyAlignment="1">
      <alignment horizontal="center" vertical="center"/>
    </xf>
    <xf numFmtId="0" fontId="19" fillId="5" borderId="37" xfId="1" applyFont="1" applyFill="1" applyBorder="1" applyAlignment="1">
      <alignment horizontal="center" vertical="center"/>
    </xf>
    <xf numFmtId="0" fontId="19" fillId="5" borderId="43" xfId="1" applyFont="1" applyFill="1" applyBorder="1" applyAlignment="1">
      <alignment horizontal="center" vertical="center"/>
    </xf>
    <xf numFmtId="0" fontId="21" fillId="0" borderId="47" xfId="1" applyFont="1" applyFill="1" applyBorder="1" applyAlignment="1">
      <alignment horizontal="center" vertical="center"/>
    </xf>
    <xf numFmtId="0" fontId="21" fillId="0" borderId="49" xfId="1" applyFont="1" applyFill="1" applyBorder="1" applyAlignment="1">
      <alignment horizontal="center" vertical="center"/>
    </xf>
    <xf numFmtId="0" fontId="20" fillId="5" borderId="47" xfId="1" applyFont="1" applyFill="1" applyBorder="1" applyAlignment="1">
      <alignment horizontal="center" vertical="center"/>
    </xf>
    <xf numFmtId="0" fontId="0" fillId="5" borderId="47" xfId="0" applyFill="1" applyBorder="1" applyAlignment="1">
      <alignment horizontal="center" vertical="center"/>
    </xf>
    <xf numFmtId="0" fontId="21" fillId="5" borderId="47" xfId="1" applyFont="1" applyFill="1" applyBorder="1" applyAlignment="1">
      <alignment horizontal="center" vertical="center"/>
    </xf>
    <xf numFmtId="0" fontId="21" fillId="5" borderId="49" xfId="1" applyFont="1" applyFill="1" applyBorder="1" applyAlignment="1">
      <alignment horizontal="center" vertical="center"/>
    </xf>
    <xf numFmtId="0" fontId="31" fillId="5" borderId="24" xfId="1" applyFont="1" applyFill="1" applyBorder="1" applyAlignment="1">
      <alignment horizontal="center" vertical="center" shrinkToFit="1"/>
    </xf>
    <xf numFmtId="0" fontId="33" fillId="5" borderId="25" xfId="1" applyFont="1" applyFill="1" applyBorder="1" applyAlignment="1">
      <alignment horizontal="center" vertical="center" shrinkToFit="1"/>
    </xf>
    <xf numFmtId="0" fontId="33" fillId="5" borderId="26" xfId="1" applyFont="1" applyFill="1" applyBorder="1" applyAlignment="1">
      <alignment horizontal="center" vertical="center" shrinkToFit="1"/>
    </xf>
    <xf numFmtId="0" fontId="33" fillId="5" borderId="27" xfId="1" applyFont="1" applyFill="1" applyBorder="1" applyAlignment="1">
      <alignment horizontal="center" vertical="center" shrinkToFit="1"/>
    </xf>
    <xf numFmtId="0" fontId="33" fillId="5" borderId="0" xfId="1" applyFont="1" applyFill="1" applyBorder="1" applyAlignment="1">
      <alignment horizontal="center" vertical="center" shrinkToFit="1"/>
    </xf>
    <xf numFmtId="0" fontId="33" fillId="5" borderId="28" xfId="1" applyFont="1" applyFill="1" applyBorder="1" applyAlignment="1">
      <alignment horizontal="center" vertical="center" shrinkToFit="1"/>
    </xf>
    <xf numFmtId="0" fontId="33" fillId="5" borderId="29" xfId="1" applyFont="1" applyFill="1" applyBorder="1" applyAlignment="1">
      <alignment horizontal="center" vertical="center" shrinkToFit="1"/>
    </xf>
    <xf numFmtId="0" fontId="33" fillId="5" borderId="30" xfId="1" applyFont="1" applyFill="1" applyBorder="1" applyAlignment="1">
      <alignment horizontal="center" vertical="center" shrinkToFit="1"/>
    </xf>
    <xf numFmtId="0" fontId="33" fillId="5" borderId="31" xfId="1" applyFont="1" applyFill="1" applyBorder="1" applyAlignment="1">
      <alignment horizontal="center" vertical="center" shrinkToFit="1"/>
    </xf>
    <xf numFmtId="0" fontId="2" fillId="2" borderId="1" xfId="1" applyFont="1" applyFill="1" applyBorder="1" applyAlignment="1">
      <alignment horizontal="center" vertical="center" shrinkToFit="1"/>
    </xf>
    <xf numFmtId="0" fontId="5" fillId="0" borderId="3" xfId="1" applyFont="1" applyFill="1" applyBorder="1" applyAlignment="1">
      <alignment horizontal="center" vertical="center" shrinkToFit="1"/>
    </xf>
    <xf numFmtId="0" fontId="5" fillId="0" borderId="5" xfId="1" applyFont="1" applyFill="1" applyBorder="1" applyAlignment="1">
      <alignment horizontal="center" vertical="center"/>
    </xf>
    <xf numFmtId="0" fontId="5" fillId="0" borderId="11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56" fontId="9" fillId="0" borderId="6" xfId="1" applyNumberFormat="1" applyFont="1" applyFill="1" applyBorder="1" applyAlignment="1">
      <alignment horizontal="center" vertical="center" shrinkToFit="1"/>
    </xf>
    <xf numFmtId="0" fontId="10" fillId="0" borderId="6" xfId="2" applyFont="1" applyBorder="1" applyAlignment="1">
      <alignment horizontal="center" vertical="center" shrinkToFit="1"/>
    </xf>
    <xf numFmtId="0" fontId="9" fillId="0" borderId="7" xfId="1" applyNumberFormat="1" applyFont="1" applyFill="1" applyBorder="1" applyAlignment="1">
      <alignment horizontal="center" vertical="center" shrinkToFit="1"/>
    </xf>
    <xf numFmtId="0" fontId="9" fillId="0" borderId="8" xfId="1" applyNumberFormat="1" applyFont="1" applyFill="1" applyBorder="1" applyAlignment="1">
      <alignment horizontal="center" vertical="center" shrinkToFit="1"/>
    </xf>
    <xf numFmtId="0" fontId="9" fillId="0" borderId="7" xfId="1" applyFont="1" applyFill="1" applyBorder="1" applyAlignment="1">
      <alignment horizontal="center" vertical="center" shrinkToFit="1"/>
    </xf>
    <xf numFmtId="0" fontId="10" fillId="0" borderId="7" xfId="2" applyFont="1" applyBorder="1" applyAlignment="1">
      <alignment horizontal="center" vertical="center" shrinkToFit="1"/>
    </xf>
    <xf numFmtId="0" fontId="9" fillId="0" borderId="12" xfId="1" applyFont="1" applyFill="1" applyBorder="1" applyAlignment="1">
      <alignment horizontal="center" vertical="center" shrinkToFit="1"/>
    </xf>
    <xf numFmtId="0" fontId="9" fillId="0" borderId="0" xfId="1" applyFont="1" applyFill="1" applyBorder="1" applyAlignment="1">
      <alignment horizontal="center" vertical="center" shrinkToFit="1"/>
    </xf>
    <xf numFmtId="0" fontId="9" fillId="0" borderId="8" xfId="1" applyFont="1" applyFill="1" applyBorder="1" applyAlignment="1">
      <alignment horizontal="center" vertical="center" shrinkToFit="1"/>
    </xf>
    <xf numFmtId="0" fontId="9" fillId="0" borderId="14" xfId="1" applyFont="1" applyFill="1" applyBorder="1" applyAlignment="1">
      <alignment horizontal="center" vertical="center" shrinkToFit="1"/>
    </xf>
    <xf numFmtId="0" fontId="6" fillId="0" borderId="8" xfId="2" applyBorder="1" applyAlignment="1">
      <alignment horizontal="center" vertical="center" shrinkToFit="1"/>
    </xf>
    <xf numFmtId="0" fontId="9" fillId="0" borderId="17" xfId="1" applyNumberFormat="1" applyFont="1" applyFill="1" applyBorder="1" applyAlignment="1">
      <alignment horizontal="center" vertical="center" shrinkToFit="1"/>
    </xf>
    <xf numFmtId="0" fontId="9" fillId="0" borderId="18" xfId="1" applyNumberFormat="1" applyFont="1" applyFill="1" applyBorder="1" applyAlignment="1">
      <alignment horizontal="center" vertical="center" shrinkToFit="1"/>
    </xf>
    <xf numFmtId="0" fontId="9" fillId="0" borderId="16" xfId="1" applyNumberFormat="1" applyFont="1" applyFill="1" applyBorder="1" applyAlignment="1">
      <alignment horizontal="center" vertical="center" shrinkToFit="1"/>
    </xf>
    <xf numFmtId="0" fontId="6" fillId="0" borderId="17" xfId="2" applyBorder="1" applyAlignment="1">
      <alignment horizontal="center" vertical="center" shrinkToFit="1"/>
    </xf>
    <xf numFmtId="0" fontId="30" fillId="0" borderId="6" xfId="2" applyFont="1" applyFill="1" applyBorder="1" applyAlignment="1">
      <alignment horizontal="center" vertical="center" shrinkToFit="1"/>
    </xf>
    <xf numFmtId="0" fontId="30" fillId="0" borderId="7" xfId="2" applyFont="1" applyFill="1" applyBorder="1" applyAlignment="1">
      <alignment horizontal="center" vertical="center" shrinkToFit="1"/>
    </xf>
    <xf numFmtId="0" fontId="9" fillId="7" borderId="8" xfId="1" applyFont="1" applyFill="1" applyBorder="1" applyAlignment="1">
      <alignment horizontal="center" vertical="center" shrinkToFit="1"/>
    </xf>
    <xf numFmtId="0" fontId="9" fillId="7" borderId="14" xfId="1" applyFont="1" applyFill="1" applyBorder="1" applyAlignment="1">
      <alignment horizontal="center" vertical="center" shrinkToFit="1"/>
    </xf>
    <xf numFmtId="0" fontId="9" fillId="7" borderId="7" xfId="1" applyNumberFormat="1" applyFont="1" applyFill="1" applyBorder="1" applyAlignment="1">
      <alignment horizontal="center" vertical="center" shrinkToFit="1"/>
    </xf>
    <xf numFmtId="0" fontId="28" fillId="7" borderId="8" xfId="2" applyFont="1" applyFill="1" applyBorder="1" applyAlignment="1">
      <alignment horizontal="center" vertical="center" shrinkToFit="1"/>
    </xf>
    <xf numFmtId="0" fontId="28" fillId="0" borderId="17" xfId="2" applyFont="1" applyFill="1" applyBorder="1" applyAlignment="1">
      <alignment horizontal="center" vertical="center" shrinkToFit="1"/>
    </xf>
    <xf numFmtId="0" fontId="9" fillId="0" borderId="59" xfId="1" applyNumberFormat="1" applyFont="1" applyFill="1" applyBorder="1" applyAlignment="1">
      <alignment horizontal="center" vertical="center" shrinkToFit="1"/>
    </xf>
    <xf numFmtId="0" fontId="9" fillId="0" borderId="60" xfId="1" applyNumberFormat="1" applyFont="1" applyFill="1" applyBorder="1" applyAlignment="1">
      <alignment horizontal="center" vertical="center" shrinkToFit="1"/>
    </xf>
    <xf numFmtId="0" fontId="9" fillId="0" borderId="58" xfId="1" applyNumberFormat="1" applyFont="1" applyFill="1" applyBorder="1" applyAlignment="1">
      <alignment horizontal="center" vertical="center" shrinkToFit="1"/>
    </xf>
    <xf numFmtId="0" fontId="6" fillId="0" borderId="59" xfId="2" applyBorder="1" applyAlignment="1">
      <alignment horizontal="center" vertical="center" shrinkToFit="1"/>
    </xf>
    <xf numFmtId="0" fontId="5" fillId="0" borderId="57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56" fontId="9" fillId="0" borderId="19" xfId="1" applyNumberFormat="1" applyFont="1" applyFill="1" applyBorder="1" applyAlignment="1">
      <alignment horizontal="center" vertical="center" shrinkToFit="1"/>
    </xf>
    <xf numFmtId="56" fontId="9" fillId="0" borderId="20" xfId="1" applyNumberFormat="1" applyFont="1" applyFill="1" applyBorder="1" applyAlignment="1">
      <alignment horizontal="center" vertical="center" shrinkToFit="1"/>
    </xf>
    <xf numFmtId="0" fontId="9" fillId="0" borderId="19" xfId="1" applyNumberFormat="1" applyFont="1" applyFill="1" applyBorder="1" applyAlignment="1">
      <alignment horizontal="center" vertical="center" shrinkToFit="1"/>
    </xf>
    <xf numFmtId="0" fontId="9" fillId="0" borderId="20" xfId="1" applyNumberFormat="1" applyFont="1" applyFill="1" applyBorder="1" applyAlignment="1">
      <alignment horizontal="center" vertical="center" shrinkToFit="1"/>
    </xf>
    <xf numFmtId="56" fontId="9" fillId="7" borderId="8" xfId="1" applyNumberFormat="1" applyFont="1" applyFill="1" applyBorder="1" applyAlignment="1">
      <alignment horizontal="center" vertical="center" shrinkToFit="1"/>
    </xf>
    <xf numFmtId="56" fontId="9" fillId="7" borderId="14" xfId="1" applyNumberFormat="1" applyFont="1" applyFill="1" applyBorder="1" applyAlignment="1">
      <alignment horizontal="center" vertical="center" shrinkToFit="1"/>
    </xf>
    <xf numFmtId="0" fontId="9" fillId="7" borderId="8" xfId="1" applyNumberFormat="1" applyFont="1" applyFill="1" applyBorder="1" applyAlignment="1">
      <alignment horizontal="center" vertical="center" shrinkToFit="1"/>
    </xf>
    <xf numFmtId="0" fontId="9" fillId="7" borderId="14" xfId="1" applyNumberFormat="1" applyFont="1" applyFill="1" applyBorder="1" applyAlignment="1">
      <alignment horizontal="center" vertical="center" shrinkToFit="1"/>
    </xf>
    <xf numFmtId="0" fontId="9" fillId="0" borderId="17" xfId="1" applyFont="1" applyFill="1" applyBorder="1" applyAlignment="1">
      <alignment horizontal="center" vertical="center" shrinkToFit="1"/>
    </xf>
    <xf numFmtId="0" fontId="9" fillId="0" borderId="18" xfId="1" applyFont="1" applyFill="1" applyBorder="1" applyAlignment="1">
      <alignment horizontal="center" vertical="center" shrinkToFit="1"/>
    </xf>
    <xf numFmtId="0" fontId="9" fillId="0" borderId="68" xfId="1" applyFont="1" applyFill="1" applyBorder="1" applyAlignment="1">
      <alignment horizontal="center" vertical="center" shrinkToFit="1"/>
    </xf>
    <xf numFmtId="0" fontId="9" fillId="0" borderId="13" xfId="1" applyFont="1" applyFill="1" applyBorder="1" applyAlignment="1">
      <alignment horizontal="center" vertical="center" shrinkToFit="1"/>
    </xf>
    <xf numFmtId="56" fontId="9" fillId="0" borderId="68" xfId="1" applyNumberFormat="1" applyFont="1" applyFill="1" applyBorder="1" applyAlignment="1">
      <alignment horizontal="center" vertical="center" shrinkToFit="1"/>
    </xf>
    <xf numFmtId="56" fontId="9" fillId="0" borderId="13" xfId="1" applyNumberFormat="1" applyFont="1" applyFill="1" applyBorder="1" applyAlignment="1">
      <alignment horizontal="center" vertical="center" shrinkToFit="1"/>
    </xf>
    <xf numFmtId="0" fontId="9" fillId="0" borderId="14" xfId="1" applyNumberFormat="1" applyFont="1" applyFill="1" applyBorder="1" applyAlignment="1">
      <alignment horizontal="center" vertical="center" shrinkToFit="1"/>
    </xf>
    <xf numFmtId="56" fontId="9" fillId="0" borderId="23" xfId="1" applyNumberFormat="1" applyFont="1" applyFill="1" applyBorder="1" applyAlignment="1">
      <alignment horizontal="center" vertical="center" shrinkToFit="1"/>
    </xf>
    <xf numFmtId="56" fontId="9" fillId="0" borderId="10" xfId="1" applyNumberFormat="1" applyFont="1" applyFill="1" applyBorder="1" applyAlignment="1">
      <alignment horizontal="center" vertical="center" shrinkToFit="1"/>
    </xf>
    <xf numFmtId="0" fontId="9" fillId="0" borderId="10" xfId="1" applyNumberFormat="1" applyFont="1" applyFill="1" applyBorder="1" applyAlignment="1">
      <alignment horizontal="center" vertical="center" shrinkToFit="1"/>
    </xf>
    <xf numFmtId="56" fontId="9" fillId="0" borderId="8" xfId="1" applyNumberFormat="1" applyFont="1" applyFill="1" applyBorder="1" applyAlignment="1">
      <alignment horizontal="center" vertical="center" shrinkToFit="1"/>
    </xf>
    <xf numFmtId="0" fontId="9" fillId="0" borderId="23" xfId="1" applyNumberFormat="1" applyFont="1" applyFill="1" applyBorder="1" applyAlignment="1">
      <alignment horizontal="center" vertical="center" shrinkToFit="1"/>
    </xf>
    <xf numFmtId="56" fontId="9" fillId="0" borderId="17" xfId="1" applyNumberFormat="1" applyFont="1" applyFill="1" applyBorder="1" applyAlignment="1">
      <alignment horizontal="center" vertical="center" shrinkToFit="1"/>
    </xf>
    <xf numFmtId="0" fontId="23" fillId="0" borderId="0" xfId="1" applyFont="1" applyAlignment="1">
      <alignment horizontal="center"/>
    </xf>
    <xf numFmtId="0" fontId="22" fillId="4" borderId="0" xfId="1" applyFont="1" applyFill="1" applyAlignment="1">
      <alignment horizontal="center" vertical="center"/>
    </xf>
    <xf numFmtId="0" fontId="25" fillId="0" borderId="0" xfId="1" applyFont="1" applyFill="1" applyAlignment="1">
      <alignment vertical="center"/>
    </xf>
    <xf numFmtId="0" fontId="23" fillId="5" borderId="0" xfId="1" applyFont="1" applyFill="1" applyAlignment="1">
      <alignment horizontal="center"/>
    </xf>
  </cellXfs>
  <cellStyles count="11">
    <cellStyle name="桁区切り 2" xfId="3"/>
    <cellStyle name="桁区切り 2 2" xfId="4"/>
    <cellStyle name="桁区切り 2 3" xfId="5"/>
    <cellStyle name="標準" xfId="0" builtinId="0"/>
    <cellStyle name="標準 2" xfId="6"/>
    <cellStyle name="標準 2 2" xfId="1"/>
    <cellStyle name="標準 2 2 2" xfId="7"/>
    <cellStyle name="標準 2 2 3" xfId="2"/>
    <cellStyle name="標準 3" xfId="8"/>
    <cellStyle name="標準 4" xfId="9"/>
    <cellStyle name="標準 4 2" xfId="10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9"/>
  <sheetViews>
    <sheetView tabSelected="1" view="pageBreakPreview" topLeftCell="A4" zoomScale="80" zoomScaleNormal="75" zoomScaleSheetLayoutView="80" workbookViewId="0">
      <selection activeCell="CG16" sqref="CG16:CI17"/>
    </sheetView>
  </sheetViews>
  <sheetFormatPr defaultColWidth="9" defaultRowHeight="11.25"/>
  <cols>
    <col min="1" max="1" width="2.875" style="43" customWidth="1"/>
    <col min="2" max="83" width="2.25" style="43" customWidth="1"/>
    <col min="84" max="84" width="3.5" style="43" customWidth="1"/>
    <col min="85" max="87" width="2.25" style="43" customWidth="1"/>
    <col min="88" max="16384" width="9" style="43"/>
  </cols>
  <sheetData>
    <row r="1" spans="1:93" ht="12.75" customHeight="1" thickBot="1"/>
    <row r="2" spans="1:93" ht="12.75" customHeight="1" thickTop="1">
      <c r="E2" s="135" t="s">
        <v>87</v>
      </c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7"/>
    </row>
    <row r="3" spans="1:93" ht="12.75" customHeight="1">
      <c r="E3" s="138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40"/>
    </row>
    <row r="4" spans="1:93" ht="12.75" customHeight="1" thickBot="1">
      <c r="E4" s="141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3"/>
    </row>
    <row r="5" spans="1:93" ht="24.75" customHeight="1" thickTop="1" thickBot="1"/>
    <row r="6" spans="1:93" ht="12.75" customHeight="1" thickTop="1">
      <c r="A6" s="144"/>
      <c r="B6" s="145"/>
      <c r="C6" s="145"/>
      <c r="D6" s="145"/>
      <c r="E6" s="145"/>
      <c r="F6" s="145"/>
      <c r="G6" s="146"/>
      <c r="H6" s="150" t="str">
        <f>B10</f>
        <v>ＡＣ　
エボルティーボ</v>
      </c>
      <c r="I6" s="150"/>
      <c r="J6" s="150"/>
      <c r="K6" s="150"/>
      <c r="L6" s="150"/>
      <c r="M6" s="152" t="str">
        <f>B12</f>
        <v>ベガルタ２ｎｄ</v>
      </c>
      <c r="N6" s="150"/>
      <c r="O6" s="150"/>
      <c r="P6" s="150"/>
      <c r="Q6" s="153"/>
      <c r="R6" s="150" t="str">
        <f>B14</f>
        <v>AC.AZZURRI　   ２ｎｄ</v>
      </c>
      <c r="S6" s="150"/>
      <c r="T6" s="150"/>
      <c r="U6" s="150"/>
      <c r="V6" s="150"/>
      <c r="W6" s="152" t="str">
        <f>B16</f>
        <v>FCオークス</v>
      </c>
      <c r="X6" s="150"/>
      <c r="Y6" s="150"/>
      <c r="Z6" s="150"/>
      <c r="AA6" s="153"/>
      <c r="AB6" s="150" t="str">
        <f>B18</f>
        <v>DUO　PARK</v>
      </c>
      <c r="AC6" s="150"/>
      <c r="AD6" s="150"/>
      <c r="AE6" s="150"/>
      <c r="AF6" s="150"/>
      <c r="AG6" s="152" t="str">
        <f>B20</f>
        <v>FCみやぎ　　   　　　バルセロナ２ｎｄ</v>
      </c>
      <c r="AH6" s="150"/>
      <c r="AI6" s="150"/>
      <c r="AJ6" s="150"/>
      <c r="AK6" s="153"/>
      <c r="AL6" s="150" t="str">
        <f>B22</f>
        <v>コバルトーレ
女川</v>
      </c>
      <c r="AM6" s="150"/>
      <c r="AN6" s="150"/>
      <c r="AO6" s="150"/>
      <c r="AP6" s="150"/>
      <c r="AQ6" s="152" t="str">
        <f>B24</f>
        <v>フォーリークラッセ</v>
      </c>
      <c r="AR6" s="150"/>
      <c r="AS6" s="150"/>
      <c r="AT6" s="150"/>
      <c r="AU6" s="153"/>
      <c r="AV6" s="152" t="str">
        <f>B26</f>
        <v>Resilience</v>
      </c>
      <c r="AW6" s="150"/>
      <c r="AX6" s="150"/>
      <c r="AY6" s="150"/>
      <c r="AZ6" s="153"/>
      <c r="BA6" s="152" t="str">
        <f>B28</f>
        <v>七ヶ浜SC</v>
      </c>
      <c r="BB6" s="150"/>
      <c r="BC6" s="150"/>
      <c r="BD6" s="150"/>
      <c r="BE6" s="153"/>
      <c r="BF6" s="171" t="s">
        <v>47</v>
      </c>
      <c r="BG6" s="156"/>
      <c r="BH6" s="156"/>
      <c r="BI6" s="156"/>
      <c r="BJ6" s="156" t="s">
        <v>48</v>
      </c>
      <c r="BK6" s="156"/>
      <c r="BL6" s="156"/>
      <c r="BM6" s="156"/>
      <c r="BN6" s="156" t="s">
        <v>49</v>
      </c>
      <c r="BO6" s="156"/>
      <c r="BP6" s="156"/>
      <c r="BQ6" s="156"/>
      <c r="BR6" s="156" t="s">
        <v>50</v>
      </c>
      <c r="BS6" s="156"/>
      <c r="BT6" s="156"/>
      <c r="BU6" s="156" t="s">
        <v>51</v>
      </c>
      <c r="BV6" s="156"/>
      <c r="BW6" s="156"/>
      <c r="BX6" s="156"/>
      <c r="BY6" s="156" t="s">
        <v>52</v>
      </c>
      <c r="BZ6" s="156"/>
      <c r="CA6" s="156"/>
      <c r="CB6" s="156"/>
      <c r="CC6" s="156" t="s">
        <v>53</v>
      </c>
      <c r="CD6" s="156"/>
      <c r="CE6" s="156"/>
      <c r="CF6" s="156"/>
      <c r="CG6" s="158" t="s">
        <v>54</v>
      </c>
      <c r="CH6" s="159"/>
      <c r="CI6" s="160"/>
    </row>
    <row r="7" spans="1:93" ht="12.75" customHeight="1">
      <c r="A7" s="147"/>
      <c r="B7" s="148"/>
      <c r="C7" s="148"/>
      <c r="D7" s="148"/>
      <c r="E7" s="148"/>
      <c r="F7" s="148"/>
      <c r="G7" s="149"/>
      <c r="H7" s="151"/>
      <c r="I7" s="151"/>
      <c r="J7" s="151"/>
      <c r="K7" s="151"/>
      <c r="L7" s="151"/>
      <c r="M7" s="154"/>
      <c r="N7" s="151"/>
      <c r="O7" s="151"/>
      <c r="P7" s="151"/>
      <c r="Q7" s="155"/>
      <c r="R7" s="151"/>
      <c r="S7" s="151"/>
      <c r="T7" s="151"/>
      <c r="U7" s="151"/>
      <c r="V7" s="151"/>
      <c r="W7" s="154"/>
      <c r="X7" s="151"/>
      <c r="Y7" s="151"/>
      <c r="Z7" s="151"/>
      <c r="AA7" s="155"/>
      <c r="AB7" s="151"/>
      <c r="AC7" s="151"/>
      <c r="AD7" s="151"/>
      <c r="AE7" s="151"/>
      <c r="AF7" s="151"/>
      <c r="AG7" s="154"/>
      <c r="AH7" s="151"/>
      <c r="AI7" s="151"/>
      <c r="AJ7" s="151"/>
      <c r="AK7" s="155"/>
      <c r="AL7" s="151"/>
      <c r="AM7" s="151"/>
      <c r="AN7" s="151"/>
      <c r="AO7" s="151"/>
      <c r="AP7" s="151"/>
      <c r="AQ7" s="154"/>
      <c r="AR7" s="151"/>
      <c r="AS7" s="151"/>
      <c r="AT7" s="151"/>
      <c r="AU7" s="155"/>
      <c r="AV7" s="154"/>
      <c r="AW7" s="151"/>
      <c r="AX7" s="151"/>
      <c r="AY7" s="151"/>
      <c r="AZ7" s="155"/>
      <c r="BA7" s="154"/>
      <c r="BB7" s="151"/>
      <c r="BC7" s="151"/>
      <c r="BD7" s="151"/>
      <c r="BE7" s="155"/>
      <c r="BF7" s="172"/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157"/>
      <c r="BR7" s="157"/>
      <c r="BS7" s="157"/>
      <c r="BT7" s="157"/>
      <c r="BU7" s="157"/>
      <c r="BV7" s="157"/>
      <c r="BW7" s="157"/>
      <c r="BX7" s="157"/>
      <c r="BY7" s="157"/>
      <c r="BZ7" s="157"/>
      <c r="CA7" s="157"/>
      <c r="CB7" s="157"/>
      <c r="CC7" s="157"/>
      <c r="CD7" s="157"/>
      <c r="CE7" s="157"/>
      <c r="CF7" s="157"/>
      <c r="CG7" s="161"/>
      <c r="CH7" s="162"/>
      <c r="CI7" s="163"/>
    </row>
    <row r="8" spans="1:93" ht="12.75" customHeight="1">
      <c r="A8" s="147"/>
      <c r="B8" s="148"/>
      <c r="C8" s="148"/>
      <c r="D8" s="148"/>
      <c r="E8" s="148"/>
      <c r="F8" s="148"/>
      <c r="G8" s="149"/>
      <c r="H8" s="151"/>
      <c r="I8" s="151"/>
      <c r="J8" s="151"/>
      <c r="K8" s="151"/>
      <c r="L8" s="151"/>
      <c r="M8" s="154"/>
      <c r="N8" s="151"/>
      <c r="O8" s="151"/>
      <c r="P8" s="151"/>
      <c r="Q8" s="155"/>
      <c r="R8" s="151"/>
      <c r="S8" s="151"/>
      <c r="T8" s="151"/>
      <c r="U8" s="151"/>
      <c r="V8" s="151"/>
      <c r="W8" s="154"/>
      <c r="X8" s="151"/>
      <c r="Y8" s="151"/>
      <c r="Z8" s="151"/>
      <c r="AA8" s="155"/>
      <c r="AB8" s="151"/>
      <c r="AC8" s="151"/>
      <c r="AD8" s="151"/>
      <c r="AE8" s="151"/>
      <c r="AF8" s="151"/>
      <c r="AG8" s="154"/>
      <c r="AH8" s="151"/>
      <c r="AI8" s="151"/>
      <c r="AJ8" s="151"/>
      <c r="AK8" s="155"/>
      <c r="AL8" s="151"/>
      <c r="AM8" s="151"/>
      <c r="AN8" s="151"/>
      <c r="AO8" s="151"/>
      <c r="AP8" s="151"/>
      <c r="AQ8" s="154"/>
      <c r="AR8" s="151"/>
      <c r="AS8" s="151"/>
      <c r="AT8" s="151"/>
      <c r="AU8" s="155"/>
      <c r="AV8" s="154"/>
      <c r="AW8" s="151"/>
      <c r="AX8" s="151"/>
      <c r="AY8" s="151"/>
      <c r="AZ8" s="155"/>
      <c r="BA8" s="154"/>
      <c r="BB8" s="151"/>
      <c r="BC8" s="151"/>
      <c r="BD8" s="151"/>
      <c r="BE8" s="155"/>
      <c r="BF8" s="172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157"/>
      <c r="CB8" s="157"/>
      <c r="CC8" s="157"/>
      <c r="CD8" s="157"/>
      <c r="CE8" s="157"/>
      <c r="CF8" s="157"/>
      <c r="CG8" s="161"/>
      <c r="CH8" s="162"/>
      <c r="CI8" s="163"/>
      <c r="CO8" s="43">
        <f>SUM(BH10*1000,BL10*100,CE10)</f>
        <v>0</v>
      </c>
    </row>
    <row r="9" spans="1:93" ht="12.75" customHeight="1" thickBot="1">
      <c r="A9" s="147"/>
      <c r="B9" s="148"/>
      <c r="C9" s="148"/>
      <c r="D9" s="148"/>
      <c r="E9" s="148"/>
      <c r="F9" s="148"/>
      <c r="G9" s="149"/>
      <c r="H9" s="151"/>
      <c r="I9" s="151"/>
      <c r="J9" s="151"/>
      <c r="K9" s="151"/>
      <c r="L9" s="151"/>
      <c r="M9" s="154"/>
      <c r="N9" s="151"/>
      <c r="O9" s="151"/>
      <c r="P9" s="151"/>
      <c r="Q9" s="155"/>
      <c r="R9" s="151"/>
      <c r="S9" s="151"/>
      <c r="T9" s="151"/>
      <c r="U9" s="151"/>
      <c r="V9" s="151"/>
      <c r="W9" s="154"/>
      <c r="X9" s="151"/>
      <c r="Y9" s="151"/>
      <c r="Z9" s="151"/>
      <c r="AA9" s="155"/>
      <c r="AB9" s="151"/>
      <c r="AC9" s="151"/>
      <c r="AD9" s="151"/>
      <c r="AE9" s="151"/>
      <c r="AF9" s="151"/>
      <c r="AG9" s="154"/>
      <c r="AH9" s="151"/>
      <c r="AI9" s="151"/>
      <c r="AJ9" s="151"/>
      <c r="AK9" s="155"/>
      <c r="AL9" s="151"/>
      <c r="AM9" s="151"/>
      <c r="AN9" s="151"/>
      <c r="AO9" s="151"/>
      <c r="AP9" s="151"/>
      <c r="AQ9" s="154"/>
      <c r="AR9" s="151"/>
      <c r="AS9" s="151"/>
      <c r="AT9" s="151"/>
      <c r="AU9" s="155"/>
      <c r="AV9" s="154"/>
      <c r="AW9" s="151"/>
      <c r="AX9" s="151"/>
      <c r="AY9" s="151"/>
      <c r="AZ9" s="155"/>
      <c r="BA9" s="154"/>
      <c r="BB9" s="151"/>
      <c r="BC9" s="151"/>
      <c r="BD9" s="151"/>
      <c r="BE9" s="155"/>
      <c r="BF9" s="172"/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57"/>
      <c r="BZ9" s="157"/>
      <c r="CA9" s="157"/>
      <c r="CB9" s="157"/>
      <c r="CC9" s="157"/>
      <c r="CD9" s="157"/>
      <c r="CE9" s="157"/>
      <c r="CF9" s="157"/>
      <c r="CG9" s="161"/>
      <c r="CH9" s="162"/>
      <c r="CI9" s="163"/>
      <c r="CO9" s="43">
        <f>SUM(BH12*1000,BL12*100,CE12)</f>
        <v>0</v>
      </c>
    </row>
    <row r="10" spans="1:93" ht="24" customHeight="1" thickBot="1">
      <c r="A10" s="164">
        <v>1</v>
      </c>
      <c r="B10" s="166" t="s">
        <v>55</v>
      </c>
      <c r="C10" s="167"/>
      <c r="D10" s="167"/>
      <c r="E10" s="167"/>
      <c r="F10" s="167"/>
      <c r="G10" s="168" t="s">
        <v>56</v>
      </c>
      <c r="H10" s="169"/>
      <c r="I10" s="169"/>
      <c r="J10" s="169"/>
      <c r="K10" s="169"/>
      <c r="L10" s="169"/>
      <c r="M10" s="170">
        <v>3</v>
      </c>
      <c r="N10" s="170"/>
      <c r="O10" s="44" t="s">
        <v>57</v>
      </c>
      <c r="P10" s="170">
        <v>0</v>
      </c>
      <c r="Q10" s="170"/>
      <c r="R10" s="170">
        <v>2</v>
      </c>
      <c r="S10" s="170"/>
      <c r="T10" s="44" t="s">
        <v>57</v>
      </c>
      <c r="U10" s="170">
        <v>1</v>
      </c>
      <c r="V10" s="170"/>
      <c r="W10" s="170">
        <v>4</v>
      </c>
      <c r="X10" s="170"/>
      <c r="Y10" s="44" t="s">
        <v>57</v>
      </c>
      <c r="Z10" s="170">
        <v>0</v>
      </c>
      <c r="AA10" s="170"/>
      <c r="AB10" s="170">
        <v>0</v>
      </c>
      <c r="AC10" s="170"/>
      <c r="AD10" s="44" t="s">
        <v>57</v>
      </c>
      <c r="AE10" s="170">
        <v>3</v>
      </c>
      <c r="AF10" s="170"/>
      <c r="AG10" s="170">
        <v>3</v>
      </c>
      <c r="AH10" s="170"/>
      <c r="AI10" s="44" t="s">
        <v>57</v>
      </c>
      <c r="AJ10" s="170">
        <v>1</v>
      </c>
      <c r="AK10" s="170"/>
      <c r="AL10" s="170">
        <v>6</v>
      </c>
      <c r="AM10" s="170"/>
      <c r="AN10" s="44" t="s">
        <v>57</v>
      </c>
      <c r="AO10" s="170">
        <v>1</v>
      </c>
      <c r="AP10" s="170"/>
      <c r="AQ10" s="170">
        <v>0</v>
      </c>
      <c r="AR10" s="170"/>
      <c r="AS10" s="44" t="s">
        <v>57</v>
      </c>
      <c r="AT10" s="170">
        <v>7</v>
      </c>
      <c r="AU10" s="170"/>
      <c r="AV10" s="170">
        <v>1</v>
      </c>
      <c r="AW10" s="170"/>
      <c r="AX10" s="44" t="s">
        <v>57</v>
      </c>
      <c r="AY10" s="170">
        <v>0</v>
      </c>
      <c r="AZ10" s="170"/>
      <c r="BA10" s="175"/>
      <c r="BB10" s="175"/>
      <c r="BC10" s="84" t="s">
        <v>57</v>
      </c>
      <c r="BD10" s="175"/>
      <c r="BE10" s="175"/>
      <c r="BF10" s="170">
        <f>COUNTIF(M11:BE11,"○")</f>
        <v>6</v>
      </c>
      <c r="BG10" s="170"/>
      <c r="BH10" s="167"/>
      <c r="BI10" s="167"/>
      <c r="BJ10" s="170">
        <f>COUNTIF(M11:BE11,"△")</f>
        <v>0</v>
      </c>
      <c r="BK10" s="170"/>
      <c r="BL10" s="167"/>
      <c r="BM10" s="167"/>
      <c r="BN10" s="170">
        <f>COUNTIF(M11:BD11,"●")</f>
        <v>2</v>
      </c>
      <c r="BO10" s="170"/>
      <c r="BP10" s="167"/>
      <c r="BQ10" s="167"/>
      <c r="BR10" s="170">
        <f>SUM(BF10*3,BJ10)</f>
        <v>18</v>
      </c>
      <c r="BS10" s="170"/>
      <c r="BT10" s="170"/>
      <c r="BU10" s="170">
        <f>SUM(W10,AB10,AG10,AL10,AQ10,R10,M10,AV10,BA10)</f>
        <v>19</v>
      </c>
      <c r="BV10" s="170"/>
      <c r="BW10" s="167"/>
      <c r="BX10" s="167"/>
      <c r="BY10" s="170">
        <f>SUM(Z10,AE10,AJ10,AO10,AT10,U10,P10,AY10,BD10)</f>
        <v>13</v>
      </c>
      <c r="BZ10" s="170"/>
      <c r="CA10" s="167"/>
      <c r="CB10" s="167"/>
      <c r="CC10" s="170">
        <f>BU10-BY10</f>
        <v>6</v>
      </c>
      <c r="CD10" s="170"/>
      <c r="CE10" s="167"/>
      <c r="CF10" s="167"/>
      <c r="CG10" s="173">
        <v>2</v>
      </c>
      <c r="CH10" s="173"/>
      <c r="CI10" s="174"/>
      <c r="CO10" s="43">
        <f>SUM(BH14*1000,BL14*100,CE14)</f>
        <v>0</v>
      </c>
    </row>
    <row r="11" spans="1:93" ht="24" customHeight="1" thickBot="1">
      <c r="A11" s="165"/>
      <c r="B11" s="167"/>
      <c r="C11" s="167"/>
      <c r="D11" s="167"/>
      <c r="E11" s="167"/>
      <c r="F11" s="167"/>
      <c r="G11" s="168"/>
      <c r="H11" s="169"/>
      <c r="I11" s="169"/>
      <c r="J11" s="169"/>
      <c r="K11" s="169"/>
      <c r="L11" s="169"/>
      <c r="M11" s="170" t="s">
        <v>168</v>
      </c>
      <c r="N11" s="170"/>
      <c r="O11" s="170"/>
      <c r="P11" s="170"/>
      <c r="Q11" s="170"/>
      <c r="R11" s="170" t="s">
        <v>152</v>
      </c>
      <c r="S11" s="170"/>
      <c r="T11" s="170"/>
      <c r="U11" s="170"/>
      <c r="V11" s="170"/>
      <c r="W11" s="170" t="s">
        <v>94</v>
      </c>
      <c r="X11" s="170"/>
      <c r="Y11" s="170"/>
      <c r="Z11" s="170"/>
      <c r="AA11" s="170"/>
      <c r="AB11" s="170" t="s">
        <v>176</v>
      </c>
      <c r="AC11" s="170"/>
      <c r="AD11" s="170"/>
      <c r="AE11" s="170"/>
      <c r="AF11" s="170"/>
      <c r="AG11" s="170" t="s">
        <v>108</v>
      </c>
      <c r="AH11" s="170"/>
      <c r="AI11" s="170"/>
      <c r="AJ11" s="170"/>
      <c r="AK11" s="170"/>
      <c r="AL11" s="170" t="s">
        <v>136</v>
      </c>
      <c r="AM11" s="170"/>
      <c r="AN11" s="170"/>
      <c r="AO11" s="170"/>
      <c r="AP11" s="170"/>
      <c r="AQ11" s="170" t="s">
        <v>116</v>
      </c>
      <c r="AR11" s="170"/>
      <c r="AS11" s="170"/>
      <c r="AT11" s="170"/>
      <c r="AU11" s="170"/>
      <c r="AV11" s="170" t="s">
        <v>143</v>
      </c>
      <c r="AW11" s="170"/>
      <c r="AX11" s="170"/>
      <c r="AY11" s="170"/>
      <c r="AZ11" s="170"/>
      <c r="BA11" s="175"/>
      <c r="BB11" s="175"/>
      <c r="BC11" s="175"/>
      <c r="BD11" s="175"/>
      <c r="BE11" s="175"/>
      <c r="BF11" s="170"/>
      <c r="BG11" s="170"/>
      <c r="BH11" s="167"/>
      <c r="BI11" s="167"/>
      <c r="BJ11" s="170"/>
      <c r="BK11" s="170"/>
      <c r="BL11" s="167"/>
      <c r="BM11" s="167"/>
      <c r="BN11" s="170"/>
      <c r="BO11" s="170"/>
      <c r="BP11" s="167"/>
      <c r="BQ11" s="167"/>
      <c r="BR11" s="170"/>
      <c r="BS11" s="170"/>
      <c r="BT11" s="170"/>
      <c r="BU11" s="170"/>
      <c r="BV11" s="170"/>
      <c r="BW11" s="167"/>
      <c r="BX11" s="167"/>
      <c r="BY11" s="170"/>
      <c r="BZ11" s="170"/>
      <c r="CA11" s="167"/>
      <c r="CB11" s="167"/>
      <c r="CC11" s="170"/>
      <c r="CD11" s="170"/>
      <c r="CE11" s="167"/>
      <c r="CF11" s="167"/>
      <c r="CG11" s="173"/>
      <c r="CH11" s="173"/>
      <c r="CI11" s="174"/>
      <c r="CO11" s="43">
        <f>SUM(BH16*1000,BL16*100,CE16)</f>
        <v>0</v>
      </c>
    </row>
    <row r="12" spans="1:93" ht="24" customHeight="1" thickBot="1">
      <c r="A12" s="164">
        <v>2</v>
      </c>
      <c r="B12" s="166" t="s">
        <v>58</v>
      </c>
      <c r="C12" s="167"/>
      <c r="D12" s="167"/>
      <c r="E12" s="167"/>
      <c r="F12" s="167"/>
      <c r="G12" s="168" t="s">
        <v>56</v>
      </c>
      <c r="H12" s="170">
        <v>0</v>
      </c>
      <c r="I12" s="170"/>
      <c r="J12" s="44" t="s">
        <v>57</v>
      </c>
      <c r="K12" s="170">
        <v>3</v>
      </c>
      <c r="L12" s="170"/>
      <c r="M12" s="169"/>
      <c r="N12" s="169"/>
      <c r="O12" s="169"/>
      <c r="P12" s="169"/>
      <c r="Q12" s="169"/>
      <c r="R12" s="170">
        <v>0</v>
      </c>
      <c r="S12" s="170"/>
      <c r="T12" s="44" t="s">
        <v>57</v>
      </c>
      <c r="U12" s="170">
        <v>1</v>
      </c>
      <c r="V12" s="170"/>
      <c r="W12" s="170">
        <v>4</v>
      </c>
      <c r="X12" s="170"/>
      <c r="Y12" s="44" t="s">
        <v>57</v>
      </c>
      <c r="Z12" s="170">
        <v>0</v>
      </c>
      <c r="AA12" s="170"/>
      <c r="AB12" s="170">
        <v>2</v>
      </c>
      <c r="AC12" s="170"/>
      <c r="AD12" s="44" t="s">
        <v>57</v>
      </c>
      <c r="AE12" s="170">
        <v>1</v>
      </c>
      <c r="AF12" s="170"/>
      <c r="AG12" s="170">
        <v>1</v>
      </c>
      <c r="AH12" s="170"/>
      <c r="AI12" s="44" t="s">
        <v>57</v>
      </c>
      <c r="AJ12" s="170">
        <v>0</v>
      </c>
      <c r="AK12" s="170"/>
      <c r="AL12" s="170">
        <v>7</v>
      </c>
      <c r="AM12" s="170"/>
      <c r="AN12" s="44" t="s">
        <v>57</v>
      </c>
      <c r="AO12" s="170">
        <v>0</v>
      </c>
      <c r="AP12" s="170"/>
      <c r="AQ12" s="170">
        <v>0</v>
      </c>
      <c r="AR12" s="170"/>
      <c r="AS12" s="44" t="s">
        <v>57</v>
      </c>
      <c r="AT12" s="170">
        <v>3</v>
      </c>
      <c r="AU12" s="170"/>
      <c r="AV12" s="170">
        <v>2</v>
      </c>
      <c r="AW12" s="170"/>
      <c r="AX12" s="44" t="s">
        <v>57</v>
      </c>
      <c r="AY12" s="170">
        <v>2</v>
      </c>
      <c r="AZ12" s="170"/>
      <c r="BA12" s="175"/>
      <c r="BB12" s="175"/>
      <c r="BC12" s="84" t="s">
        <v>57</v>
      </c>
      <c r="BD12" s="175"/>
      <c r="BE12" s="175"/>
      <c r="BF12" s="170">
        <f>COUNTIF(H13:BD13,"○")</f>
        <v>4</v>
      </c>
      <c r="BG12" s="170"/>
      <c r="BH12" s="167"/>
      <c r="BI12" s="167"/>
      <c r="BJ12" s="170">
        <f>COUNTIF(H13:BE13,"△")</f>
        <v>1</v>
      </c>
      <c r="BK12" s="170"/>
      <c r="BL12" s="167"/>
      <c r="BM12" s="167"/>
      <c r="BN12" s="170">
        <f>COUNTIF(H13:BE13,"●")</f>
        <v>3</v>
      </c>
      <c r="BO12" s="170"/>
      <c r="BP12" s="167"/>
      <c r="BQ12" s="167"/>
      <c r="BR12" s="170">
        <f t="shared" ref="BR12" si="0">SUM(BF12*3,BJ12)</f>
        <v>13</v>
      </c>
      <c r="BS12" s="170"/>
      <c r="BT12" s="170"/>
      <c r="BU12" s="170">
        <f>SUM(W12,AB12,AG12,AL12,AQ12,R12,H12,AV12,BA12)</f>
        <v>16</v>
      </c>
      <c r="BV12" s="170"/>
      <c r="BW12" s="167"/>
      <c r="BX12" s="167"/>
      <c r="BY12" s="170">
        <f>SUM(Z12,AE12,AJ12,AO12,AT12,U12,K12,AY12,BD12)</f>
        <v>10</v>
      </c>
      <c r="BZ12" s="170"/>
      <c r="CA12" s="167"/>
      <c r="CB12" s="167"/>
      <c r="CC12" s="170">
        <f t="shared" ref="CC12" si="1">BU12-BY12</f>
        <v>6</v>
      </c>
      <c r="CD12" s="170"/>
      <c r="CE12" s="167"/>
      <c r="CF12" s="167"/>
      <c r="CG12" s="173">
        <v>5</v>
      </c>
      <c r="CH12" s="173"/>
      <c r="CI12" s="174"/>
      <c r="CO12" s="43">
        <f>SUM(BH22*1000,BL22*100,CE22)</f>
        <v>0</v>
      </c>
    </row>
    <row r="13" spans="1:93" ht="24" customHeight="1" thickBot="1">
      <c r="A13" s="165"/>
      <c r="B13" s="167"/>
      <c r="C13" s="167"/>
      <c r="D13" s="167"/>
      <c r="E13" s="167"/>
      <c r="F13" s="167"/>
      <c r="G13" s="168"/>
      <c r="H13" s="170" t="s">
        <v>169</v>
      </c>
      <c r="I13" s="170"/>
      <c r="J13" s="170"/>
      <c r="K13" s="170"/>
      <c r="L13" s="170"/>
      <c r="M13" s="169"/>
      <c r="N13" s="169"/>
      <c r="O13" s="169"/>
      <c r="P13" s="169"/>
      <c r="Q13" s="169"/>
      <c r="R13" s="170" t="s">
        <v>125</v>
      </c>
      <c r="S13" s="170"/>
      <c r="T13" s="170"/>
      <c r="U13" s="170"/>
      <c r="V13" s="170"/>
      <c r="W13" s="170" t="s">
        <v>139</v>
      </c>
      <c r="X13" s="170"/>
      <c r="Y13" s="170"/>
      <c r="Z13" s="170"/>
      <c r="AA13" s="170"/>
      <c r="AB13" s="170" t="s">
        <v>89</v>
      </c>
      <c r="AC13" s="170"/>
      <c r="AD13" s="170"/>
      <c r="AE13" s="170"/>
      <c r="AF13" s="170"/>
      <c r="AG13" s="170" t="s">
        <v>96</v>
      </c>
      <c r="AH13" s="170"/>
      <c r="AI13" s="170"/>
      <c r="AJ13" s="170"/>
      <c r="AK13" s="170"/>
      <c r="AL13" s="170" t="s">
        <v>117</v>
      </c>
      <c r="AM13" s="170"/>
      <c r="AN13" s="170"/>
      <c r="AO13" s="170"/>
      <c r="AP13" s="170"/>
      <c r="AQ13" s="170" t="s">
        <v>137</v>
      </c>
      <c r="AR13" s="170"/>
      <c r="AS13" s="170"/>
      <c r="AT13" s="170"/>
      <c r="AU13" s="170"/>
      <c r="AV13" s="170" t="s">
        <v>177</v>
      </c>
      <c r="AW13" s="170"/>
      <c r="AX13" s="170"/>
      <c r="AY13" s="170"/>
      <c r="AZ13" s="170"/>
      <c r="BA13" s="175"/>
      <c r="BB13" s="175"/>
      <c r="BC13" s="175"/>
      <c r="BD13" s="175"/>
      <c r="BE13" s="175"/>
      <c r="BF13" s="170"/>
      <c r="BG13" s="170"/>
      <c r="BH13" s="167"/>
      <c r="BI13" s="167"/>
      <c r="BJ13" s="170"/>
      <c r="BK13" s="170"/>
      <c r="BL13" s="167"/>
      <c r="BM13" s="167"/>
      <c r="BN13" s="170"/>
      <c r="BO13" s="170"/>
      <c r="BP13" s="167"/>
      <c r="BQ13" s="167"/>
      <c r="BR13" s="170"/>
      <c r="BS13" s="170"/>
      <c r="BT13" s="170"/>
      <c r="BU13" s="170"/>
      <c r="BV13" s="170"/>
      <c r="BW13" s="167"/>
      <c r="BX13" s="167"/>
      <c r="BY13" s="170"/>
      <c r="BZ13" s="170"/>
      <c r="CA13" s="167"/>
      <c r="CB13" s="167"/>
      <c r="CC13" s="170"/>
      <c r="CD13" s="170"/>
      <c r="CE13" s="167"/>
      <c r="CF13" s="167"/>
      <c r="CG13" s="173"/>
      <c r="CH13" s="173"/>
      <c r="CI13" s="174"/>
      <c r="CO13" s="43">
        <f>SUM(BH24*1000,BL24*100,CE24)</f>
        <v>0</v>
      </c>
    </row>
    <row r="14" spans="1:93" ht="24" customHeight="1" thickBot="1">
      <c r="A14" s="164">
        <v>3</v>
      </c>
      <c r="B14" s="166" t="s">
        <v>59</v>
      </c>
      <c r="C14" s="167"/>
      <c r="D14" s="167"/>
      <c r="E14" s="167"/>
      <c r="F14" s="167"/>
      <c r="G14" s="168" t="s">
        <v>56</v>
      </c>
      <c r="H14" s="170">
        <v>1</v>
      </c>
      <c r="I14" s="170"/>
      <c r="J14" s="44" t="s">
        <v>57</v>
      </c>
      <c r="K14" s="170">
        <v>2</v>
      </c>
      <c r="L14" s="170"/>
      <c r="M14" s="170">
        <v>1</v>
      </c>
      <c r="N14" s="170"/>
      <c r="O14" s="44" t="s">
        <v>57</v>
      </c>
      <c r="P14" s="170">
        <v>0</v>
      </c>
      <c r="Q14" s="170"/>
      <c r="R14" s="169"/>
      <c r="S14" s="169"/>
      <c r="T14" s="169"/>
      <c r="U14" s="169"/>
      <c r="V14" s="169"/>
      <c r="W14" s="170">
        <v>5</v>
      </c>
      <c r="X14" s="170"/>
      <c r="Y14" s="44" t="s">
        <v>57</v>
      </c>
      <c r="Z14" s="170">
        <v>1</v>
      </c>
      <c r="AA14" s="170"/>
      <c r="AB14" s="170">
        <v>1</v>
      </c>
      <c r="AC14" s="170"/>
      <c r="AD14" s="44" t="s">
        <v>57</v>
      </c>
      <c r="AE14" s="170">
        <v>2</v>
      </c>
      <c r="AF14" s="170"/>
      <c r="AG14" s="170">
        <v>1</v>
      </c>
      <c r="AH14" s="170"/>
      <c r="AI14" s="44" t="s">
        <v>57</v>
      </c>
      <c r="AJ14" s="170">
        <v>0</v>
      </c>
      <c r="AK14" s="170"/>
      <c r="AL14" s="170">
        <v>5</v>
      </c>
      <c r="AM14" s="170"/>
      <c r="AN14" s="44" t="s">
        <v>57</v>
      </c>
      <c r="AO14" s="170">
        <v>0</v>
      </c>
      <c r="AP14" s="170"/>
      <c r="AQ14" s="170">
        <v>0</v>
      </c>
      <c r="AR14" s="170"/>
      <c r="AS14" s="44" t="s">
        <v>57</v>
      </c>
      <c r="AT14" s="170">
        <v>4</v>
      </c>
      <c r="AU14" s="170"/>
      <c r="AV14" s="170">
        <v>1</v>
      </c>
      <c r="AW14" s="170"/>
      <c r="AX14" s="44" t="s">
        <v>57</v>
      </c>
      <c r="AY14" s="170">
        <v>0</v>
      </c>
      <c r="AZ14" s="170"/>
      <c r="BA14" s="175"/>
      <c r="BB14" s="175"/>
      <c r="BC14" s="84" t="s">
        <v>57</v>
      </c>
      <c r="BD14" s="175"/>
      <c r="BE14" s="175"/>
      <c r="BF14" s="170">
        <f>COUNTIF(H15:BD15,"○")</f>
        <v>5</v>
      </c>
      <c r="BG14" s="170"/>
      <c r="BH14" s="167"/>
      <c r="BI14" s="167"/>
      <c r="BJ14" s="170">
        <f>COUNTIF(H15:BE15,"△")</f>
        <v>0</v>
      </c>
      <c r="BK14" s="170"/>
      <c r="BL14" s="167"/>
      <c r="BM14" s="167"/>
      <c r="BN14" s="170">
        <f>COUNTIF(H15:BE15,"●")</f>
        <v>3</v>
      </c>
      <c r="BO14" s="170"/>
      <c r="BP14" s="167"/>
      <c r="BQ14" s="167"/>
      <c r="BR14" s="170">
        <f t="shared" ref="BR14" si="2">SUM(BF14*3,BJ14)</f>
        <v>15</v>
      </c>
      <c r="BS14" s="170"/>
      <c r="BT14" s="170"/>
      <c r="BU14" s="170">
        <f>SUM(W14,AB14,AG14,AL14,AQ14,M14,H14,AV14,BA14)</f>
        <v>15</v>
      </c>
      <c r="BV14" s="170"/>
      <c r="BW14" s="167"/>
      <c r="BX14" s="167"/>
      <c r="BY14" s="170">
        <f>SUM(Z14,AE14,AJ14,AO14,AT14,K14,P14,AY14,BD14)</f>
        <v>9</v>
      </c>
      <c r="BZ14" s="170"/>
      <c r="CA14" s="167"/>
      <c r="CB14" s="167"/>
      <c r="CC14" s="170">
        <f t="shared" ref="CC14" si="3">BU14-BY14</f>
        <v>6</v>
      </c>
      <c r="CD14" s="170"/>
      <c r="CE14" s="167"/>
      <c r="CF14" s="167"/>
      <c r="CG14" s="173">
        <v>4</v>
      </c>
      <c r="CH14" s="173"/>
      <c r="CI14" s="174"/>
    </row>
    <row r="15" spans="1:93" ht="24" customHeight="1" thickBot="1">
      <c r="A15" s="165"/>
      <c r="B15" s="167"/>
      <c r="C15" s="167"/>
      <c r="D15" s="167"/>
      <c r="E15" s="167"/>
      <c r="F15" s="167"/>
      <c r="G15" s="168"/>
      <c r="H15" s="170" t="s">
        <v>153</v>
      </c>
      <c r="I15" s="170"/>
      <c r="J15" s="170"/>
      <c r="K15" s="170"/>
      <c r="L15" s="170"/>
      <c r="M15" s="170" t="s">
        <v>126</v>
      </c>
      <c r="N15" s="170"/>
      <c r="O15" s="170"/>
      <c r="P15" s="170"/>
      <c r="Q15" s="170"/>
      <c r="R15" s="169"/>
      <c r="S15" s="169"/>
      <c r="T15" s="169"/>
      <c r="U15" s="169"/>
      <c r="V15" s="169"/>
      <c r="W15" s="170" t="s">
        <v>168</v>
      </c>
      <c r="X15" s="170"/>
      <c r="Y15" s="170"/>
      <c r="Z15" s="170"/>
      <c r="AA15" s="170"/>
      <c r="AB15" s="170" t="s">
        <v>118</v>
      </c>
      <c r="AC15" s="170"/>
      <c r="AD15" s="170"/>
      <c r="AE15" s="170"/>
      <c r="AF15" s="170"/>
      <c r="AG15" s="170" t="s">
        <v>136</v>
      </c>
      <c r="AH15" s="170"/>
      <c r="AI15" s="170"/>
      <c r="AJ15" s="170"/>
      <c r="AK15" s="170"/>
      <c r="AL15" s="170" t="s">
        <v>178</v>
      </c>
      <c r="AM15" s="170"/>
      <c r="AN15" s="170"/>
      <c r="AO15" s="170"/>
      <c r="AP15" s="170"/>
      <c r="AQ15" s="170" t="s">
        <v>97</v>
      </c>
      <c r="AR15" s="170"/>
      <c r="AS15" s="170"/>
      <c r="AT15" s="170"/>
      <c r="AU15" s="170"/>
      <c r="AV15" s="170" t="s">
        <v>109</v>
      </c>
      <c r="AW15" s="170"/>
      <c r="AX15" s="170"/>
      <c r="AY15" s="170"/>
      <c r="AZ15" s="170"/>
      <c r="BA15" s="175"/>
      <c r="BB15" s="175"/>
      <c r="BC15" s="175"/>
      <c r="BD15" s="175"/>
      <c r="BE15" s="175"/>
      <c r="BF15" s="170"/>
      <c r="BG15" s="170"/>
      <c r="BH15" s="167"/>
      <c r="BI15" s="167"/>
      <c r="BJ15" s="170"/>
      <c r="BK15" s="170"/>
      <c r="BL15" s="167"/>
      <c r="BM15" s="167"/>
      <c r="BN15" s="170"/>
      <c r="BO15" s="170"/>
      <c r="BP15" s="167"/>
      <c r="BQ15" s="167"/>
      <c r="BR15" s="170"/>
      <c r="BS15" s="170"/>
      <c r="BT15" s="170"/>
      <c r="BU15" s="170"/>
      <c r="BV15" s="170"/>
      <c r="BW15" s="167"/>
      <c r="BX15" s="167"/>
      <c r="BY15" s="170"/>
      <c r="BZ15" s="170"/>
      <c r="CA15" s="167"/>
      <c r="CB15" s="167"/>
      <c r="CC15" s="170"/>
      <c r="CD15" s="170"/>
      <c r="CE15" s="167"/>
      <c r="CF15" s="167"/>
      <c r="CG15" s="173"/>
      <c r="CH15" s="173"/>
      <c r="CI15" s="174"/>
    </row>
    <row r="16" spans="1:93" ht="24" customHeight="1" thickBot="1">
      <c r="A16" s="164">
        <v>4</v>
      </c>
      <c r="B16" s="166" t="s">
        <v>60</v>
      </c>
      <c r="C16" s="167"/>
      <c r="D16" s="167"/>
      <c r="E16" s="167"/>
      <c r="F16" s="167"/>
      <c r="G16" s="168" t="s">
        <v>56</v>
      </c>
      <c r="H16" s="170">
        <v>0</v>
      </c>
      <c r="I16" s="170"/>
      <c r="J16" s="44" t="s">
        <v>57</v>
      </c>
      <c r="K16" s="170">
        <v>4</v>
      </c>
      <c r="L16" s="170"/>
      <c r="M16" s="170">
        <v>0</v>
      </c>
      <c r="N16" s="170"/>
      <c r="O16" s="44" t="s">
        <v>57</v>
      </c>
      <c r="P16" s="170">
        <v>4</v>
      </c>
      <c r="Q16" s="170"/>
      <c r="R16" s="170">
        <v>1</v>
      </c>
      <c r="S16" s="170"/>
      <c r="T16" s="44" t="s">
        <v>57</v>
      </c>
      <c r="U16" s="170">
        <v>5</v>
      </c>
      <c r="V16" s="170"/>
      <c r="W16" s="169"/>
      <c r="X16" s="169"/>
      <c r="Y16" s="169"/>
      <c r="Z16" s="169"/>
      <c r="AA16" s="169"/>
      <c r="AB16" s="170">
        <v>1</v>
      </c>
      <c r="AC16" s="170"/>
      <c r="AD16" s="44" t="s">
        <v>57</v>
      </c>
      <c r="AE16" s="170">
        <v>2</v>
      </c>
      <c r="AF16" s="170"/>
      <c r="AG16" s="170">
        <v>0</v>
      </c>
      <c r="AH16" s="170"/>
      <c r="AI16" s="44" t="s">
        <v>57</v>
      </c>
      <c r="AJ16" s="170">
        <v>3</v>
      </c>
      <c r="AK16" s="170"/>
      <c r="AL16" s="170">
        <v>3</v>
      </c>
      <c r="AM16" s="170"/>
      <c r="AN16" s="44" t="s">
        <v>57</v>
      </c>
      <c r="AO16" s="170">
        <v>1</v>
      </c>
      <c r="AP16" s="170"/>
      <c r="AQ16" s="170">
        <v>0</v>
      </c>
      <c r="AR16" s="170"/>
      <c r="AS16" s="44" t="s">
        <v>57</v>
      </c>
      <c r="AT16" s="170">
        <v>11</v>
      </c>
      <c r="AU16" s="170"/>
      <c r="AV16" s="170">
        <v>3</v>
      </c>
      <c r="AW16" s="170"/>
      <c r="AX16" s="44" t="s">
        <v>57</v>
      </c>
      <c r="AY16" s="170">
        <v>2</v>
      </c>
      <c r="AZ16" s="170"/>
      <c r="BA16" s="175"/>
      <c r="BB16" s="175"/>
      <c r="BC16" s="84" t="s">
        <v>57</v>
      </c>
      <c r="BD16" s="175"/>
      <c r="BE16" s="175"/>
      <c r="BF16" s="170">
        <f>COUNTIF(H17:BD17,"○")</f>
        <v>2</v>
      </c>
      <c r="BG16" s="170"/>
      <c r="BH16" s="167"/>
      <c r="BI16" s="167"/>
      <c r="BJ16" s="170">
        <f>COUNTIF(H17:BE17,"△")</f>
        <v>0</v>
      </c>
      <c r="BK16" s="170"/>
      <c r="BL16" s="167"/>
      <c r="BM16" s="167"/>
      <c r="BN16" s="170">
        <f>COUNTIF(H17:BE17,"●")</f>
        <v>6</v>
      </c>
      <c r="BO16" s="170"/>
      <c r="BP16" s="167"/>
      <c r="BQ16" s="167"/>
      <c r="BR16" s="170">
        <f t="shared" ref="BR16" si="4">SUM(BF16*3,BJ16)</f>
        <v>6</v>
      </c>
      <c r="BS16" s="170"/>
      <c r="BT16" s="170"/>
      <c r="BU16" s="170">
        <f>SUM(H16,AB16,AG16,AL16,AQ16,R16,M16,AV16,BA16)</f>
        <v>8</v>
      </c>
      <c r="BV16" s="170"/>
      <c r="BW16" s="167"/>
      <c r="BX16" s="167"/>
      <c r="BY16" s="170">
        <f>SUM(K16,AE16,AJ16,AO16,AT16,U16,P16,AY16,BD16)</f>
        <v>32</v>
      </c>
      <c r="BZ16" s="170"/>
      <c r="CA16" s="167"/>
      <c r="CB16" s="167"/>
      <c r="CC16" s="170">
        <f t="shared" ref="CC16" si="5">BU16-BY16</f>
        <v>-24</v>
      </c>
      <c r="CD16" s="170"/>
      <c r="CE16" s="167"/>
      <c r="CF16" s="167"/>
      <c r="CG16" s="173">
        <v>7</v>
      </c>
      <c r="CH16" s="173"/>
      <c r="CI16" s="174"/>
    </row>
    <row r="17" spans="1:87" ht="24" customHeight="1" thickBot="1">
      <c r="A17" s="165"/>
      <c r="B17" s="167"/>
      <c r="C17" s="167"/>
      <c r="D17" s="167"/>
      <c r="E17" s="167"/>
      <c r="F17" s="167"/>
      <c r="G17" s="168"/>
      <c r="H17" s="170" t="s">
        <v>95</v>
      </c>
      <c r="I17" s="170"/>
      <c r="J17" s="170"/>
      <c r="K17" s="170"/>
      <c r="L17" s="170"/>
      <c r="M17" s="170" t="s">
        <v>137</v>
      </c>
      <c r="N17" s="170"/>
      <c r="O17" s="170"/>
      <c r="P17" s="170"/>
      <c r="Q17" s="170"/>
      <c r="R17" s="170" t="s">
        <v>169</v>
      </c>
      <c r="S17" s="170"/>
      <c r="T17" s="170"/>
      <c r="U17" s="170"/>
      <c r="V17" s="170"/>
      <c r="W17" s="169"/>
      <c r="X17" s="169"/>
      <c r="Y17" s="169"/>
      <c r="Z17" s="169"/>
      <c r="AA17" s="169"/>
      <c r="AB17" s="170" t="s">
        <v>127</v>
      </c>
      <c r="AC17" s="170"/>
      <c r="AD17" s="170"/>
      <c r="AE17" s="170"/>
      <c r="AF17" s="170"/>
      <c r="AG17" s="170" t="s">
        <v>138</v>
      </c>
      <c r="AH17" s="170"/>
      <c r="AI17" s="170"/>
      <c r="AJ17" s="170"/>
      <c r="AK17" s="170"/>
      <c r="AL17" s="170" t="s">
        <v>154</v>
      </c>
      <c r="AM17" s="170"/>
      <c r="AN17" s="170"/>
      <c r="AO17" s="170"/>
      <c r="AP17" s="170"/>
      <c r="AQ17" s="170" t="s">
        <v>90</v>
      </c>
      <c r="AR17" s="170"/>
      <c r="AS17" s="170"/>
      <c r="AT17" s="170"/>
      <c r="AU17" s="170"/>
      <c r="AV17" s="170" t="s">
        <v>152</v>
      </c>
      <c r="AW17" s="170"/>
      <c r="AX17" s="170"/>
      <c r="AY17" s="170"/>
      <c r="AZ17" s="170"/>
      <c r="BA17" s="175"/>
      <c r="BB17" s="175"/>
      <c r="BC17" s="175"/>
      <c r="BD17" s="175"/>
      <c r="BE17" s="175"/>
      <c r="BF17" s="170"/>
      <c r="BG17" s="170"/>
      <c r="BH17" s="167"/>
      <c r="BI17" s="167"/>
      <c r="BJ17" s="170"/>
      <c r="BK17" s="170"/>
      <c r="BL17" s="167"/>
      <c r="BM17" s="167"/>
      <c r="BN17" s="170"/>
      <c r="BO17" s="170"/>
      <c r="BP17" s="167"/>
      <c r="BQ17" s="167"/>
      <c r="BR17" s="170"/>
      <c r="BS17" s="170"/>
      <c r="BT17" s="170"/>
      <c r="BU17" s="170"/>
      <c r="BV17" s="170"/>
      <c r="BW17" s="167"/>
      <c r="BX17" s="167"/>
      <c r="BY17" s="170"/>
      <c r="BZ17" s="170"/>
      <c r="CA17" s="167"/>
      <c r="CB17" s="167"/>
      <c r="CC17" s="170"/>
      <c r="CD17" s="170"/>
      <c r="CE17" s="167"/>
      <c r="CF17" s="167"/>
      <c r="CG17" s="173"/>
      <c r="CH17" s="173"/>
      <c r="CI17" s="174"/>
    </row>
    <row r="18" spans="1:87" ht="24" customHeight="1" thickBot="1">
      <c r="A18" s="164">
        <v>5</v>
      </c>
      <c r="B18" s="166" t="s">
        <v>61</v>
      </c>
      <c r="C18" s="167"/>
      <c r="D18" s="167"/>
      <c r="E18" s="167"/>
      <c r="F18" s="167"/>
      <c r="G18" s="168" t="s">
        <v>62</v>
      </c>
      <c r="H18" s="170">
        <v>3</v>
      </c>
      <c r="I18" s="170"/>
      <c r="J18" s="44" t="s">
        <v>63</v>
      </c>
      <c r="K18" s="170">
        <v>0</v>
      </c>
      <c r="L18" s="170"/>
      <c r="M18" s="170">
        <v>1</v>
      </c>
      <c r="N18" s="170"/>
      <c r="O18" s="44" t="s">
        <v>63</v>
      </c>
      <c r="P18" s="170">
        <v>2</v>
      </c>
      <c r="Q18" s="170"/>
      <c r="R18" s="170">
        <v>2</v>
      </c>
      <c r="S18" s="170"/>
      <c r="T18" s="44" t="s">
        <v>63</v>
      </c>
      <c r="U18" s="170">
        <v>1</v>
      </c>
      <c r="V18" s="170"/>
      <c r="W18" s="170">
        <v>2</v>
      </c>
      <c r="X18" s="170"/>
      <c r="Y18" s="44" t="s">
        <v>63</v>
      </c>
      <c r="Z18" s="170">
        <v>1</v>
      </c>
      <c r="AA18" s="170"/>
      <c r="AB18" s="169"/>
      <c r="AC18" s="169"/>
      <c r="AD18" s="169"/>
      <c r="AE18" s="169"/>
      <c r="AF18" s="169"/>
      <c r="AG18" s="170">
        <v>2</v>
      </c>
      <c r="AH18" s="170"/>
      <c r="AI18" s="44" t="s">
        <v>63</v>
      </c>
      <c r="AJ18" s="170">
        <v>2</v>
      </c>
      <c r="AK18" s="170"/>
      <c r="AL18" s="170">
        <v>3</v>
      </c>
      <c r="AM18" s="170"/>
      <c r="AN18" s="44" t="s">
        <v>63</v>
      </c>
      <c r="AO18" s="170">
        <v>0</v>
      </c>
      <c r="AP18" s="170"/>
      <c r="AQ18" s="170">
        <v>0</v>
      </c>
      <c r="AR18" s="170"/>
      <c r="AS18" s="44" t="s">
        <v>63</v>
      </c>
      <c r="AT18" s="170">
        <v>5</v>
      </c>
      <c r="AU18" s="170"/>
      <c r="AV18" s="170">
        <v>4</v>
      </c>
      <c r="AW18" s="170"/>
      <c r="AX18" s="44" t="s">
        <v>63</v>
      </c>
      <c r="AY18" s="170">
        <v>0</v>
      </c>
      <c r="AZ18" s="170"/>
      <c r="BA18" s="175"/>
      <c r="BB18" s="175"/>
      <c r="BC18" s="84" t="s">
        <v>63</v>
      </c>
      <c r="BD18" s="175"/>
      <c r="BE18" s="175"/>
      <c r="BF18" s="170">
        <f>COUNTIF(H19:BE19,"○")</f>
        <v>5</v>
      </c>
      <c r="BG18" s="170"/>
      <c r="BH18" s="167"/>
      <c r="BI18" s="167"/>
      <c r="BJ18" s="170">
        <f>COUNTIF(H19:BE19,"△")</f>
        <v>1</v>
      </c>
      <c r="BK18" s="170"/>
      <c r="BL18" s="167"/>
      <c r="BM18" s="167"/>
      <c r="BN18" s="170">
        <f>COUNTIF(H19:BE19,"●")</f>
        <v>2</v>
      </c>
      <c r="BO18" s="170"/>
      <c r="BP18" s="167"/>
      <c r="BQ18" s="167"/>
      <c r="BR18" s="170">
        <f t="shared" ref="BR18" si="6">SUM(BF18*3,BJ18)</f>
        <v>16</v>
      </c>
      <c r="BS18" s="170"/>
      <c r="BT18" s="170"/>
      <c r="BU18" s="170">
        <f>SUM(W18,H18,AG18,AL18,AQ18,R18,M18,AV18,BA18)</f>
        <v>17</v>
      </c>
      <c r="BV18" s="170"/>
      <c r="BW18" s="167"/>
      <c r="BX18" s="167"/>
      <c r="BY18" s="170">
        <f>SUM(Z18,K18,AJ18,AO18,AT18,U18,P18,AY18,BD18)</f>
        <v>11</v>
      </c>
      <c r="BZ18" s="170"/>
      <c r="CA18" s="167"/>
      <c r="CB18" s="167"/>
      <c r="CC18" s="170">
        <f t="shared" ref="CC18" si="7">BU18-BY18</f>
        <v>6</v>
      </c>
      <c r="CD18" s="170"/>
      <c r="CE18" s="167"/>
      <c r="CF18" s="167"/>
      <c r="CG18" s="173">
        <v>3</v>
      </c>
      <c r="CH18" s="173"/>
      <c r="CI18" s="174"/>
    </row>
    <row r="19" spans="1:87" ht="24" customHeight="1" thickBot="1">
      <c r="A19" s="165"/>
      <c r="B19" s="167"/>
      <c r="C19" s="167"/>
      <c r="D19" s="167"/>
      <c r="E19" s="167"/>
      <c r="F19" s="167"/>
      <c r="G19" s="168"/>
      <c r="H19" s="170" t="s">
        <v>179</v>
      </c>
      <c r="I19" s="170"/>
      <c r="J19" s="170"/>
      <c r="K19" s="170"/>
      <c r="L19" s="170"/>
      <c r="M19" s="170" t="s">
        <v>155</v>
      </c>
      <c r="N19" s="170"/>
      <c r="O19" s="170"/>
      <c r="P19" s="170"/>
      <c r="Q19" s="170"/>
      <c r="R19" s="170" t="s">
        <v>119</v>
      </c>
      <c r="S19" s="170"/>
      <c r="T19" s="170"/>
      <c r="U19" s="170"/>
      <c r="V19" s="170"/>
      <c r="W19" s="170" t="s">
        <v>128</v>
      </c>
      <c r="X19" s="170"/>
      <c r="Y19" s="170"/>
      <c r="Z19" s="170"/>
      <c r="AA19" s="170"/>
      <c r="AB19" s="169"/>
      <c r="AC19" s="169"/>
      <c r="AD19" s="169"/>
      <c r="AE19" s="169"/>
      <c r="AF19" s="169"/>
      <c r="AG19" s="170" t="s">
        <v>170</v>
      </c>
      <c r="AH19" s="170"/>
      <c r="AI19" s="170"/>
      <c r="AJ19" s="170"/>
      <c r="AK19" s="170"/>
      <c r="AL19" s="170" t="s">
        <v>108</v>
      </c>
      <c r="AM19" s="170"/>
      <c r="AN19" s="170"/>
      <c r="AO19" s="170"/>
      <c r="AP19" s="170"/>
      <c r="AQ19" s="170" t="s">
        <v>137</v>
      </c>
      <c r="AR19" s="170"/>
      <c r="AS19" s="170"/>
      <c r="AT19" s="170"/>
      <c r="AU19" s="170"/>
      <c r="AV19" s="170" t="s">
        <v>136</v>
      </c>
      <c r="AW19" s="170"/>
      <c r="AX19" s="170"/>
      <c r="AY19" s="170"/>
      <c r="AZ19" s="170"/>
      <c r="BA19" s="175"/>
      <c r="BB19" s="175"/>
      <c r="BC19" s="175"/>
      <c r="BD19" s="175"/>
      <c r="BE19" s="175"/>
      <c r="BF19" s="170"/>
      <c r="BG19" s="170"/>
      <c r="BH19" s="167"/>
      <c r="BI19" s="167"/>
      <c r="BJ19" s="170"/>
      <c r="BK19" s="170"/>
      <c r="BL19" s="167"/>
      <c r="BM19" s="167"/>
      <c r="BN19" s="170"/>
      <c r="BO19" s="170"/>
      <c r="BP19" s="167"/>
      <c r="BQ19" s="167"/>
      <c r="BR19" s="170"/>
      <c r="BS19" s="170"/>
      <c r="BT19" s="170"/>
      <c r="BU19" s="170"/>
      <c r="BV19" s="170"/>
      <c r="BW19" s="167"/>
      <c r="BX19" s="167"/>
      <c r="BY19" s="170"/>
      <c r="BZ19" s="170"/>
      <c r="CA19" s="167"/>
      <c r="CB19" s="167"/>
      <c r="CC19" s="170"/>
      <c r="CD19" s="170"/>
      <c r="CE19" s="167"/>
      <c r="CF19" s="167"/>
      <c r="CG19" s="173"/>
      <c r="CH19" s="173"/>
      <c r="CI19" s="174"/>
    </row>
    <row r="20" spans="1:87" ht="24" customHeight="1" thickBot="1">
      <c r="A20" s="164">
        <v>6</v>
      </c>
      <c r="B20" s="166" t="s">
        <v>64</v>
      </c>
      <c r="C20" s="167"/>
      <c r="D20" s="167"/>
      <c r="E20" s="167"/>
      <c r="F20" s="167"/>
      <c r="G20" s="168" t="s">
        <v>62</v>
      </c>
      <c r="H20" s="170">
        <v>1</v>
      </c>
      <c r="I20" s="170"/>
      <c r="J20" s="44" t="s">
        <v>63</v>
      </c>
      <c r="K20" s="170">
        <v>3</v>
      </c>
      <c r="L20" s="170"/>
      <c r="M20" s="170">
        <v>0</v>
      </c>
      <c r="N20" s="170"/>
      <c r="O20" s="44" t="s">
        <v>63</v>
      </c>
      <c r="P20" s="170">
        <v>1</v>
      </c>
      <c r="Q20" s="170"/>
      <c r="R20" s="170">
        <v>0</v>
      </c>
      <c r="S20" s="170"/>
      <c r="T20" s="44" t="s">
        <v>63</v>
      </c>
      <c r="U20" s="170">
        <v>1</v>
      </c>
      <c r="V20" s="170"/>
      <c r="W20" s="170">
        <v>3</v>
      </c>
      <c r="X20" s="170"/>
      <c r="Y20" s="44" t="s">
        <v>63</v>
      </c>
      <c r="Z20" s="170">
        <v>0</v>
      </c>
      <c r="AA20" s="170"/>
      <c r="AB20" s="170">
        <v>2</v>
      </c>
      <c r="AC20" s="170"/>
      <c r="AD20" s="44" t="s">
        <v>63</v>
      </c>
      <c r="AE20" s="170">
        <v>2</v>
      </c>
      <c r="AF20" s="170"/>
      <c r="AG20" s="169"/>
      <c r="AH20" s="169"/>
      <c r="AI20" s="169"/>
      <c r="AJ20" s="169"/>
      <c r="AK20" s="169"/>
      <c r="AL20" s="170">
        <v>2</v>
      </c>
      <c r="AM20" s="170"/>
      <c r="AN20" s="44" t="s">
        <v>63</v>
      </c>
      <c r="AO20" s="170">
        <v>0</v>
      </c>
      <c r="AP20" s="170"/>
      <c r="AQ20" s="170">
        <v>0</v>
      </c>
      <c r="AR20" s="170"/>
      <c r="AS20" s="44" t="s">
        <v>63</v>
      </c>
      <c r="AT20" s="170">
        <v>5</v>
      </c>
      <c r="AU20" s="170"/>
      <c r="AV20" s="170">
        <v>2</v>
      </c>
      <c r="AW20" s="170"/>
      <c r="AX20" s="44" t="s">
        <v>63</v>
      </c>
      <c r="AY20" s="170">
        <v>1</v>
      </c>
      <c r="AZ20" s="170"/>
      <c r="BA20" s="175"/>
      <c r="BB20" s="175"/>
      <c r="BC20" s="84" t="s">
        <v>63</v>
      </c>
      <c r="BD20" s="175"/>
      <c r="BE20" s="175"/>
      <c r="BF20" s="170">
        <f>COUNTIF(H21:BE21,"○")</f>
        <v>3</v>
      </c>
      <c r="BG20" s="170"/>
      <c r="BH20" s="167"/>
      <c r="BI20" s="167"/>
      <c r="BJ20" s="170">
        <f>COUNTIF(H21:BE21,"△")</f>
        <v>1</v>
      </c>
      <c r="BK20" s="170"/>
      <c r="BL20" s="167"/>
      <c r="BM20" s="167"/>
      <c r="BN20" s="170">
        <f>COUNTIF(H21:BE21,"●")</f>
        <v>4</v>
      </c>
      <c r="BO20" s="170"/>
      <c r="BP20" s="167"/>
      <c r="BQ20" s="167"/>
      <c r="BR20" s="170">
        <f t="shared" ref="BR20" si="8">SUM(BF20*3,BJ20)</f>
        <v>10</v>
      </c>
      <c r="BS20" s="170"/>
      <c r="BT20" s="170"/>
      <c r="BU20" s="170">
        <f>SUM(W20,AB20,H20,AL20,AQ20,R20,M20,AV20,BA20)</f>
        <v>10</v>
      </c>
      <c r="BV20" s="170"/>
      <c r="BW20" s="167"/>
      <c r="BX20" s="167"/>
      <c r="BY20" s="170">
        <f>SUM(U20,Z20,AE20,AO20,AT20,P20,K20,AY20,BD20)</f>
        <v>13</v>
      </c>
      <c r="BZ20" s="170"/>
      <c r="CA20" s="167"/>
      <c r="CB20" s="167"/>
      <c r="CC20" s="170">
        <f t="shared" ref="CC20" si="9">BU20-BY20</f>
        <v>-3</v>
      </c>
      <c r="CD20" s="170"/>
      <c r="CE20" s="167"/>
      <c r="CF20" s="167"/>
      <c r="CG20" s="173">
        <v>6</v>
      </c>
      <c r="CH20" s="173"/>
      <c r="CI20" s="174"/>
    </row>
    <row r="21" spans="1:87" ht="24" customHeight="1" thickBot="1">
      <c r="A21" s="165"/>
      <c r="B21" s="167"/>
      <c r="C21" s="167"/>
      <c r="D21" s="167"/>
      <c r="E21" s="167"/>
      <c r="F21" s="167"/>
      <c r="G21" s="168"/>
      <c r="H21" s="170" t="s">
        <v>90</v>
      </c>
      <c r="I21" s="170"/>
      <c r="J21" s="170"/>
      <c r="K21" s="170"/>
      <c r="L21" s="170"/>
      <c r="M21" s="170" t="s">
        <v>95</v>
      </c>
      <c r="N21" s="170"/>
      <c r="O21" s="170"/>
      <c r="P21" s="170"/>
      <c r="Q21" s="170"/>
      <c r="R21" s="170" t="s">
        <v>141</v>
      </c>
      <c r="S21" s="170"/>
      <c r="T21" s="170"/>
      <c r="U21" s="170"/>
      <c r="V21" s="170"/>
      <c r="W21" s="170" t="s">
        <v>89</v>
      </c>
      <c r="X21" s="170"/>
      <c r="Y21" s="170"/>
      <c r="Z21" s="170"/>
      <c r="AA21" s="170"/>
      <c r="AB21" s="170" t="s">
        <v>171</v>
      </c>
      <c r="AC21" s="170"/>
      <c r="AD21" s="170"/>
      <c r="AE21" s="170"/>
      <c r="AF21" s="170"/>
      <c r="AG21" s="169"/>
      <c r="AH21" s="169"/>
      <c r="AI21" s="169"/>
      <c r="AJ21" s="169"/>
      <c r="AK21" s="169"/>
      <c r="AL21" s="170" t="s">
        <v>129</v>
      </c>
      <c r="AM21" s="170"/>
      <c r="AN21" s="170"/>
      <c r="AO21" s="170"/>
      <c r="AP21" s="170"/>
      <c r="AQ21" s="170" t="s">
        <v>167</v>
      </c>
      <c r="AR21" s="170"/>
      <c r="AS21" s="170"/>
      <c r="AT21" s="170"/>
      <c r="AU21" s="170"/>
      <c r="AV21" s="170" t="s">
        <v>156</v>
      </c>
      <c r="AW21" s="170"/>
      <c r="AX21" s="170"/>
      <c r="AY21" s="170"/>
      <c r="AZ21" s="170"/>
      <c r="BA21" s="175"/>
      <c r="BB21" s="175"/>
      <c r="BC21" s="175"/>
      <c r="BD21" s="175"/>
      <c r="BE21" s="175"/>
      <c r="BF21" s="170"/>
      <c r="BG21" s="170"/>
      <c r="BH21" s="167"/>
      <c r="BI21" s="167"/>
      <c r="BJ21" s="170"/>
      <c r="BK21" s="170"/>
      <c r="BL21" s="167"/>
      <c r="BM21" s="167"/>
      <c r="BN21" s="170"/>
      <c r="BO21" s="170"/>
      <c r="BP21" s="167"/>
      <c r="BQ21" s="167"/>
      <c r="BR21" s="170"/>
      <c r="BS21" s="170"/>
      <c r="BT21" s="170"/>
      <c r="BU21" s="170"/>
      <c r="BV21" s="170"/>
      <c r="BW21" s="167"/>
      <c r="BX21" s="167"/>
      <c r="BY21" s="170"/>
      <c r="BZ21" s="170"/>
      <c r="CA21" s="167"/>
      <c r="CB21" s="167"/>
      <c r="CC21" s="170"/>
      <c r="CD21" s="170"/>
      <c r="CE21" s="167"/>
      <c r="CF21" s="167"/>
      <c r="CG21" s="173"/>
      <c r="CH21" s="173"/>
      <c r="CI21" s="174"/>
    </row>
    <row r="22" spans="1:87" ht="24" customHeight="1" thickBot="1">
      <c r="A22" s="164">
        <v>7</v>
      </c>
      <c r="B22" s="166" t="s">
        <v>65</v>
      </c>
      <c r="C22" s="167"/>
      <c r="D22" s="167"/>
      <c r="E22" s="167"/>
      <c r="F22" s="167"/>
      <c r="G22" s="168" t="s">
        <v>62</v>
      </c>
      <c r="H22" s="170">
        <v>1</v>
      </c>
      <c r="I22" s="170"/>
      <c r="J22" s="44" t="s">
        <v>63</v>
      </c>
      <c r="K22" s="170">
        <v>6</v>
      </c>
      <c r="L22" s="170"/>
      <c r="M22" s="170">
        <v>0</v>
      </c>
      <c r="N22" s="170"/>
      <c r="O22" s="44" t="s">
        <v>63</v>
      </c>
      <c r="P22" s="170">
        <v>7</v>
      </c>
      <c r="Q22" s="170"/>
      <c r="R22" s="170">
        <v>0</v>
      </c>
      <c r="S22" s="170"/>
      <c r="T22" s="44" t="s">
        <v>63</v>
      </c>
      <c r="U22" s="170">
        <v>5</v>
      </c>
      <c r="V22" s="170"/>
      <c r="W22" s="170">
        <v>1</v>
      </c>
      <c r="X22" s="170"/>
      <c r="Y22" s="44" t="s">
        <v>63</v>
      </c>
      <c r="Z22" s="170">
        <v>3</v>
      </c>
      <c r="AA22" s="170"/>
      <c r="AB22" s="170">
        <v>0</v>
      </c>
      <c r="AC22" s="170"/>
      <c r="AD22" s="44" t="s">
        <v>63</v>
      </c>
      <c r="AE22" s="170">
        <v>3</v>
      </c>
      <c r="AF22" s="170"/>
      <c r="AG22" s="170">
        <v>0</v>
      </c>
      <c r="AH22" s="170"/>
      <c r="AI22" s="44" t="s">
        <v>63</v>
      </c>
      <c r="AJ22" s="170">
        <v>2</v>
      </c>
      <c r="AK22" s="170"/>
      <c r="AL22" s="169"/>
      <c r="AM22" s="169"/>
      <c r="AN22" s="169"/>
      <c r="AO22" s="169"/>
      <c r="AP22" s="169"/>
      <c r="AQ22" s="170">
        <v>1</v>
      </c>
      <c r="AR22" s="170"/>
      <c r="AS22" s="44" t="s">
        <v>63</v>
      </c>
      <c r="AT22" s="170">
        <v>10</v>
      </c>
      <c r="AU22" s="170"/>
      <c r="AV22" s="170">
        <v>3</v>
      </c>
      <c r="AW22" s="170"/>
      <c r="AX22" s="44" t="s">
        <v>63</v>
      </c>
      <c r="AY22" s="170">
        <v>0</v>
      </c>
      <c r="AZ22" s="170"/>
      <c r="BA22" s="175"/>
      <c r="BB22" s="175"/>
      <c r="BC22" s="84" t="s">
        <v>63</v>
      </c>
      <c r="BD22" s="175"/>
      <c r="BE22" s="175"/>
      <c r="BF22" s="170">
        <f>COUNTIF(H23:BE23,"○")</f>
        <v>1</v>
      </c>
      <c r="BG22" s="170"/>
      <c r="BH22" s="167"/>
      <c r="BI22" s="167"/>
      <c r="BJ22" s="170">
        <f>COUNTIF(H23:BE23,"△")</f>
        <v>0</v>
      </c>
      <c r="BK22" s="170"/>
      <c r="BL22" s="167"/>
      <c r="BM22" s="167"/>
      <c r="BN22" s="170">
        <f>COUNTIF(H23:BE23,"●")</f>
        <v>7</v>
      </c>
      <c r="BO22" s="170"/>
      <c r="BP22" s="167"/>
      <c r="BQ22" s="167"/>
      <c r="BR22" s="170">
        <f t="shared" ref="BR22" si="10">SUM(BF22*3,BJ22)</f>
        <v>3</v>
      </c>
      <c r="BS22" s="170"/>
      <c r="BT22" s="170"/>
      <c r="BU22" s="170">
        <f>SUM(W22,AB22,AG22,H22,AQ22,R22,M22,AV22,BA22)</f>
        <v>6</v>
      </c>
      <c r="BV22" s="170"/>
      <c r="BW22" s="167"/>
      <c r="BX22" s="167"/>
      <c r="BY22" s="170">
        <f>SUM(Z22,AE22,AJ22,K22,AT22,U22,P22,AY22,BD22)</f>
        <v>36</v>
      </c>
      <c r="BZ22" s="170"/>
      <c r="CA22" s="167"/>
      <c r="CB22" s="167"/>
      <c r="CC22" s="170">
        <f t="shared" ref="CC22" si="11">BU22-BY22</f>
        <v>-30</v>
      </c>
      <c r="CD22" s="170"/>
      <c r="CE22" s="167"/>
      <c r="CF22" s="167"/>
      <c r="CG22" s="173">
        <v>8</v>
      </c>
      <c r="CH22" s="173"/>
      <c r="CI22" s="174"/>
    </row>
    <row r="23" spans="1:87" ht="24" customHeight="1" thickBot="1">
      <c r="A23" s="165"/>
      <c r="B23" s="167"/>
      <c r="C23" s="167"/>
      <c r="D23" s="167"/>
      <c r="E23" s="167"/>
      <c r="F23" s="167"/>
      <c r="G23" s="168"/>
      <c r="H23" s="170" t="s">
        <v>138</v>
      </c>
      <c r="I23" s="170"/>
      <c r="J23" s="170"/>
      <c r="K23" s="170"/>
      <c r="L23" s="170"/>
      <c r="M23" s="170" t="s">
        <v>118</v>
      </c>
      <c r="N23" s="170"/>
      <c r="O23" s="170"/>
      <c r="P23" s="170"/>
      <c r="Q23" s="170"/>
      <c r="R23" s="170" t="s">
        <v>180</v>
      </c>
      <c r="S23" s="170"/>
      <c r="T23" s="170"/>
      <c r="U23" s="170"/>
      <c r="V23" s="170"/>
      <c r="W23" s="170" t="s">
        <v>155</v>
      </c>
      <c r="X23" s="170"/>
      <c r="Y23" s="170"/>
      <c r="Z23" s="170"/>
      <c r="AA23" s="170"/>
      <c r="AB23" s="170" t="s">
        <v>110</v>
      </c>
      <c r="AC23" s="170"/>
      <c r="AD23" s="170"/>
      <c r="AE23" s="170"/>
      <c r="AF23" s="170"/>
      <c r="AG23" s="170" t="s">
        <v>130</v>
      </c>
      <c r="AH23" s="170"/>
      <c r="AI23" s="170"/>
      <c r="AJ23" s="170"/>
      <c r="AK23" s="170"/>
      <c r="AL23" s="169"/>
      <c r="AM23" s="169"/>
      <c r="AN23" s="169"/>
      <c r="AO23" s="169"/>
      <c r="AP23" s="169"/>
      <c r="AQ23" s="170" t="s">
        <v>167</v>
      </c>
      <c r="AR23" s="170"/>
      <c r="AS23" s="170"/>
      <c r="AT23" s="170"/>
      <c r="AU23" s="170"/>
      <c r="AV23" s="170" t="s">
        <v>89</v>
      </c>
      <c r="AW23" s="170"/>
      <c r="AX23" s="170"/>
      <c r="AY23" s="170"/>
      <c r="AZ23" s="170"/>
      <c r="BA23" s="175"/>
      <c r="BB23" s="175"/>
      <c r="BC23" s="175"/>
      <c r="BD23" s="175"/>
      <c r="BE23" s="175"/>
      <c r="BF23" s="170"/>
      <c r="BG23" s="170"/>
      <c r="BH23" s="167"/>
      <c r="BI23" s="167"/>
      <c r="BJ23" s="170"/>
      <c r="BK23" s="170"/>
      <c r="BL23" s="167"/>
      <c r="BM23" s="167"/>
      <c r="BN23" s="170"/>
      <c r="BO23" s="170"/>
      <c r="BP23" s="167"/>
      <c r="BQ23" s="167"/>
      <c r="BR23" s="170"/>
      <c r="BS23" s="170"/>
      <c r="BT23" s="170"/>
      <c r="BU23" s="170"/>
      <c r="BV23" s="170"/>
      <c r="BW23" s="167"/>
      <c r="BX23" s="167"/>
      <c r="BY23" s="170"/>
      <c r="BZ23" s="170"/>
      <c r="CA23" s="167"/>
      <c r="CB23" s="167"/>
      <c r="CC23" s="170"/>
      <c r="CD23" s="170"/>
      <c r="CE23" s="167"/>
      <c r="CF23" s="167"/>
      <c r="CG23" s="173"/>
      <c r="CH23" s="173"/>
      <c r="CI23" s="174"/>
    </row>
    <row r="24" spans="1:87" ht="24" customHeight="1" thickBot="1">
      <c r="A24" s="164">
        <v>8</v>
      </c>
      <c r="B24" s="166" t="s">
        <v>66</v>
      </c>
      <c r="C24" s="167"/>
      <c r="D24" s="167"/>
      <c r="E24" s="167"/>
      <c r="F24" s="167"/>
      <c r="G24" s="168" t="s">
        <v>62</v>
      </c>
      <c r="H24" s="170">
        <v>7</v>
      </c>
      <c r="I24" s="170"/>
      <c r="J24" s="44" t="s">
        <v>63</v>
      </c>
      <c r="K24" s="170">
        <v>0</v>
      </c>
      <c r="L24" s="170"/>
      <c r="M24" s="170">
        <v>3</v>
      </c>
      <c r="N24" s="170"/>
      <c r="O24" s="44" t="s">
        <v>63</v>
      </c>
      <c r="P24" s="170">
        <v>0</v>
      </c>
      <c r="Q24" s="170"/>
      <c r="R24" s="170">
        <v>4</v>
      </c>
      <c r="S24" s="170"/>
      <c r="T24" s="44" t="s">
        <v>63</v>
      </c>
      <c r="U24" s="170">
        <v>0</v>
      </c>
      <c r="V24" s="170"/>
      <c r="W24" s="170">
        <v>11</v>
      </c>
      <c r="X24" s="170"/>
      <c r="Y24" s="44" t="s">
        <v>63</v>
      </c>
      <c r="Z24" s="170">
        <v>0</v>
      </c>
      <c r="AA24" s="170"/>
      <c r="AB24" s="170">
        <v>5</v>
      </c>
      <c r="AC24" s="170"/>
      <c r="AD24" s="44" t="s">
        <v>63</v>
      </c>
      <c r="AE24" s="170">
        <v>0</v>
      </c>
      <c r="AF24" s="170"/>
      <c r="AG24" s="170">
        <v>5</v>
      </c>
      <c r="AH24" s="170"/>
      <c r="AI24" s="44" t="s">
        <v>63</v>
      </c>
      <c r="AJ24" s="170">
        <v>0</v>
      </c>
      <c r="AK24" s="170"/>
      <c r="AL24" s="170">
        <v>10</v>
      </c>
      <c r="AM24" s="170"/>
      <c r="AN24" s="44" t="s">
        <v>63</v>
      </c>
      <c r="AO24" s="170">
        <v>1</v>
      </c>
      <c r="AP24" s="170"/>
      <c r="AQ24" s="169"/>
      <c r="AR24" s="169"/>
      <c r="AS24" s="169"/>
      <c r="AT24" s="169"/>
      <c r="AU24" s="169"/>
      <c r="AV24" s="170">
        <v>11</v>
      </c>
      <c r="AW24" s="170"/>
      <c r="AX24" s="44" t="s">
        <v>63</v>
      </c>
      <c r="AY24" s="170">
        <v>0</v>
      </c>
      <c r="AZ24" s="170"/>
      <c r="BA24" s="175"/>
      <c r="BB24" s="175"/>
      <c r="BC24" s="84" t="s">
        <v>63</v>
      </c>
      <c r="BD24" s="175"/>
      <c r="BE24" s="175"/>
      <c r="BF24" s="170">
        <f>COUNTIF(H25:BE25,"○")</f>
        <v>8</v>
      </c>
      <c r="BG24" s="170"/>
      <c r="BH24" s="167"/>
      <c r="BI24" s="167"/>
      <c r="BJ24" s="170">
        <f>COUNTIF(H25:BE25,"△")</f>
        <v>0</v>
      </c>
      <c r="BK24" s="170"/>
      <c r="BL24" s="167"/>
      <c r="BM24" s="167"/>
      <c r="BN24" s="170">
        <f>COUNTIF(H25:BE25,"●")</f>
        <v>0</v>
      </c>
      <c r="BO24" s="170"/>
      <c r="BP24" s="167"/>
      <c r="BQ24" s="167"/>
      <c r="BR24" s="170">
        <f t="shared" ref="BR24" si="12">SUM(BF24*3,BJ24)</f>
        <v>24</v>
      </c>
      <c r="BS24" s="170"/>
      <c r="BT24" s="170"/>
      <c r="BU24" s="170">
        <f>SUM(W24,AB24,AG24,AL24,H24,R24,M24,AV24,BA24)</f>
        <v>56</v>
      </c>
      <c r="BV24" s="170"/>
      <c r="BW24" s="167"/>
      <c r="BX24" s="167"/>
      <c r="BY24" s="170">
        <f>SUM(Z24,AE24,AJ24,AO24,K24,U24,P24,AY24,BD24)</f>
        <v>1</v>
      </c>
      <c r="BZ24" s="170"/>
      <c r="CA24" s="167"/>
      <c r="CB24" s="167"/>
      <c r="CC24" s="170">
        <f t="shared" ref="CC24" si="13">BU24-BY24</f>
        <v>55</v>
      </c>
      <c r="CD24" s="170"/>
      <c r="CE24" s="167"/>
      <c r="CF24" s="167"/>
      <c r="CG24" s="173">
        <v>1</v>
      </c>
      <c r="CH24" s="173"/>
      <c r="CI24" s="174"/>
    </row>
    <row r="25" spans="1:87" ht="24" customHeight="1" thickBot="1">
      <c r="A25" s="165"/>
      <c r="B25" s="167"/>
      <c r="C25" s="167"/>
      <c r="D25" s="167"/>
      <c r="E25" s="167"/>
      <c r="F25" s="167"/>
      <c r="G25" s="168"/>
      <c r="H25" s="170" t="s">
        <v>120</v>
      </c>
      <c r="I25" s="170"/>
      <c r="J25" s="170"/>
      <c r="K25" s="170"/>
      <c r="L25" s="170"/>
      <c r="M25" s="170" t="s">
        <v>136</v>
      </c>
      <c r="N25" s="170"/>
      <c r="O25" s="170"/>
      <c r="P25" s="170"/>
      <c r="Q25" s="170"/>
      <c r="R25" s="170" t="s">
        <v>98</v>
      </c>
      <c r="S25" s="170"/>
      <c r="T25" s="170"/>
      <c r="U25" s="170"/>
      <c r="V25" s="170"/>
      <c r="W25" s="170" t="s">
        <v>89</v>
      </c>
      <c r="X25" s="170"/>
      <c r="Y25" s="170"/>
      <c r="Z25" s="170"/>
      <c r="AA25" s="170"/>
      <c r="AB25" s="170" t="s">
        <v>136</v>
      </c>
      <c r="AC25" s="170"/>
      <c r="AD25" s="170"/>
      <c r="AE25" s="170"/>
      <c r="AF25" s="170"/>
      <c r="AG25" s="170" t="s">
        <v>157</v>
      </c>
      <c r="AH25" s="170"/>
      <c r="AI25" s="170"/>
      <c r="AJ25" s="170"/>
      <c r="AK25" s="170"/>
      <c r="AL25" s="170" t="s">
        <v>166</v>
      </c>
      <c r="AM25" s="170"/>
      <c r="AN25" s="170"/>
      <c r="AO25" s="170"/>
      <c r="AP25" s="170"/>
      <c r="AQ25" s="169"/>
      <c r="AR25" s="169"/>
      <c r="AS25" s="169"/>
      <c r="AT25" s="169"/>
      <c r="AU25" s="169"/>
      <c r="AV25" s="170" t="s">
        <v>128</v>
      </c>
      <c r="AW25" s="170"/>
      <c r="AX25" s="170"/>
      <c r="AY25" s="170"/>
      <c r="AZ25" s="170"/>
      <c r="BA25" s="175"/>
      <c r="BB25" s="175"/>
      <c r="BC25" s="175"/>
      <c r="BD25" s="175"/>
      <c r="BE25" s="175"/>
      <c r="BF25" s="170"/>
      <c r="BG25" s="170"/>
      <c r="BH25" s="167"/>
      <c r="BI25" s="167"/>
      <c r="BJ25" s="170"/>
      <c r="BK25" s="170"/>
      <c r="BL25" s="167"/>
      <c r="BM25" s="167"/>
      <c r="BN25" s="170"/>
      <c r="BO25" s="170"/>
      <c r="BP25" s="167"/>
      <c r="BQ25" s="167"/>
      <c r="BR25" s="170"/>
      <c r="BS25" s="170"/>
      <c r="BT25" s="170"/>
      <c r="BU25" s="170"/>
      <c r="BV25" s="170"/>
      <c r="BW25" s="167"/>
      <c r="BX25" s="167"/>
      <c r="BY25" s="170"/>
      <c r="BZ25" s="170"/>
      <c r="CA25" s="167"/>
      <c r="CB25" s="167"/>
      <c r="CC25" s="170"/>
      <c r="CD25" s="170"/>
      <c r="CE25" s="167"/>
      <c r="CF25" s="167"/>
      <c r="CG25" s="173"/>
      <c r="CH25" s="173"/>
      <c r="CI25" s="174"/>
    </row>
    <row r="26" spans="1:87" ht="24" customHeight="1" thickBot="1">
      <c r="A26" s="164">
        <v>9</v>
      </c>
      <c r="B26" s="166" t="s">
        <v>83</v>
      </c>
      <c r="C26" s="167"/>
      <c r="D26" s="167"/>
      <c r="E26" s="167"/>
      <c r="F26" s="167"/>
      <c r="G26" s="168" t="s">
        <v>62</v>
      </c>
      <c r="H26" s="170">
        <v>0</v>
      </c>
      <c r="I26" s="170"/>
      <c r="J26" s="44" t="s">
        <v>63</v>
      </c>
      <c r="K26" s="170">
        <v>1</v>
      </c>
      <c r="L26" s="170"/>
      <c r="M26" s="170">
        <v>2</v>
      </c>
      <c r="N26" s="170"/>
      <c r="O26" s="44" t="s">
        <v>63</v>
      </c>
      <c r="P26" s="170">
        <v>2</v>
      </c>
      <c r="Q26" s="170"/>
      <c r="R26" s="170">
        <v>0</v>
      </c>
      <c r="S26" s="170"/>
      <c r="T26" s="44" t="s">
        <v>63</v>
      </c>
      <c r="U26" s="170">
        <v>1</v>
      </c>
      <c r="V26" s="170"/>
      <c r="W26" s="170">
        <v>2</v>
      </c>
      <c r="X26" s="170"/>
      <c r="Y26" s="44" t="s">
        <v>63</v>
      </c>
      <c r="Z26" s="170">
        <v>3</v>
      </c>
      <c r="AA26" s="170"/>
      <c r="AB26" s="170">
        <v>0</v>
      </c>
      <c r="AC26" s="170"/>
      <c r="AD26" s="44" t="s">
        <v>63</v>
      </c>
      <c r="AE26" s="170">
        <v>4</v>
      </c>
      <c r="AF26" s="170"/>
      <c r="AG26" s="170">
        <v>1</v>
      </c>
      <c r="AH26" s="170"/>
      <c r="AI26" s="44" t="s">
        <v>63</v>
      </c>
      <c r="AJ26" s="170">
        <v>2</v>
      </c>
      <c r="AK26" s="170"/>
      <c r="AL26" s="170">
        <v>0</v>
      </c>
      <c r="AM26" s="170"/>
      <c r="AN26" s="44" t="s">
        <v>63</v>
      </c>
      <c r="AO26" s="170">
        <v>3</v>
      </c>
      <c r="AP26" s="170"/>
      <c r="AQ26" s="170">
        <v>0</v>
      </c>
      <c r="AR26" s="170"/>
      <c r="AS26" s="44" t="s">
        <v>63</v>
      </c>
      <c r="AT26" s="170">
        <v>11</v>
      </c>
      <c r="AU26" s="170"/>
      <c r="AV26" s="169"/>
      <c r="AW26" s="169"/>
      <c r="AX26" s="169"/>
      <c r="AY26" s="169"/>
      <c r="AZ26" s="169"/>
      <c r="BA26" s="175"/>
      <c r="BB26" s="175"/>
      <c r="BC26" s="84" t="s">
        <v>63</v>
      </c>
      <c r="BD26" s="175"/>
      <c r="BE26" s="175"/>
      <c r="BF26" s="170">
        <f>COUNTIF(H27:BE27,"○")</f>
        <v>0</v>
      </c>
      <c r="BG26" s="170"/>
      <c r="BH26" s="167"/>
      <c r="BI26" s="167"/>
      <c r="BJ26" s="170">
        <f>COUNTIF(H27:BE27,"△")</f>
        <v>1</v>
      </c>
      <c r="BK26" s="170"/>
      <c r="BL26" s="167"/>
      <c r="BM26" s="167"/>
      <c r="BN26" s="170">
        <f>COUNTIF(H27:BE27,"●")</f>
        <v>7</v>
      </c>
      <c r="BO26" s="170"/>
      <c r="BP26" s="167"/>
      <c r="BQ26" s="167"/>
      <c r="BR26" s="170">
        <f>SUM(BF26*3,BJ26)</f>
        <v>1</v>
      </c>
      <c r="BS26" s="170"/>
      <c r="BT26" s="170"/>
      <c r="BU26" s="170">
        <f>SUM(W26,AB26,AG26,AL26,AQ26,R26,M26,H26,BA26)</f>
        <v>5</v>
      </c>
      <c r="BV26" s="170"/>
      <c r="BW26" s="167"/>
      <c r="BX26" s="167"/>
      <c r="BY26" s="170">
        <f>SUM(Z26,AE26,AJ26,AO26,AT26,U26,P26,K26,BD26)</f>
        <v>27</v>
      </c>
      <c r="BZ26" s="170"/>
      <c r="CA26" s="167"/>
      <c r="CB26" s="167"/>
      <c r="CC26" s="170">
        <f t="shared" ref="CC26" si="14">BU26-BY26</f>
        <v>-22</v>
      </c>
      <c r="CD26" s="170"/>
      <c r="CE26" s="167"/>
      <c r="CF26" s="167"/>
      <c r="CG26" s="173">
        <v>9</v>
      </c>
      <c r="CH26" s="173"/>
      <c r="CI26" s="174"/>
    </row>
    <row r="27" spans="1:87" ht="24" customHeight="1" thickBot="1">
      <c r="A27" s="165"/>
      <c r="B27" s="167"/>
      <c r="C27" s="167"/>
      <c r="D27" s="167"/>
      <c r="E27" s="167"/>
      <c r="F27" s="167"/>
      <c r="G27" s="168"/>
      <c r="H27" s="170" t="s">
        <v>142</v>
      </c>
      <c r="I27" s="170"/>
      <c r="J27" s="170"/>
      <c r="K27" s="170"/>
      <c r="L27" s="170"/>
      <c r="M27" s="170" t="s">
        <v>181</v>
      </c>
      <c r="N27" s="170"/>
      <c r="O27" s="170"/>
      <c r="P27" s="170"/>
      <c r="Q27" s="170"/>
      <c r="R27" s="170" t="s">
        <v>110</v>
      </c>
      <c r="S27" s="170"/>
      <c r="T27" s="170"/>
      <c r="U27" s="170"/>
      <c r="V27" s="170"/>
      <c r="W27" s="170" t="s">
        <v>153</v>
      </c>
      <c r="X27" s="170"/>
      <c r="Y27" s="170"/>
      <c r="Z27" s="170"/>
      <c r="AA27" s="170"/>
      <c r="AB27" s="170" t="s">
        <v>137</v>
      </c>
      <c r="AC27" s="170"/>
      <c r="AD27" s="170"/>
      <c r="AE27" s="170"/>
      <c r="AF27" s="170"/>
      <c r="AG27" s="170" t="s">
        <v>153</v>
      </c>
      <c r="AH27" s="170"/>
      <c r="AI27" s="170"/>
      <c r="AJ27" s="170"/>
      <c r="AK27" s="170"/>
      <c r="AL27" s="170" t="s">
        <v>90</v>
      </c>
      <c r="AM27" s="170"/>
      <c r="AN27" s="170"/>
      <c r="AO27" s="170"/>
      <c r="AP27" s="170"/>
      <c r="AQ27" s="170" t="s">
        <v>127</v>
      </c>
      <c r="AR27" s="170"/>
      <c r="AS27" s="170"/>
      <c r="AT27" s="170"/>
      <c r="AU27" s="170"/>
      <c r="AV27" s="169"/>
      <c r="AW27" s="169"/>
      <c r="AX27" s="169"/>
      <c r="AY27" s="169"/>
      <c r="AZ27" s="169"/>
      <c r="BA27" s="175"/>
      <c r="BB27" s="175"/>
      <c r="BC27" s="175"/>
      <c r="BD27" s="175"/>
      <c r="BE27" s="175"/>
      <c r="BF27" s="170"/>
      <c r="BG27" s="170"/>
      <c r="BH27" s="167"/>
      <c r="BI27" s="167"/>
      <c r="BJ27" s="170"/>
      <c r="BK27" s="170"/>
      <c r="BL27" s="167"/>
      <c r="BM27" s="167"/>
      <c r="BN27" s="170"/>
      <c r="BO27" s="170"/>
      <c r="BP27" s="167"/>
      <c r="BQ27" s="167"/>
      <c r="BR27" s="170"/>
      <c r="BS27" s="170"/>
      <c r="BT27" s="170"/>
      <c r="BU27" s="170"/>
      <c r="BV27" s="170"/>
      <c r="BW27" s="167"/>
      <c r="BX27" s="167"/>
      <c r="BY27" s="170"/>
      <c r="BZ27" s="170"/>
      <c r="CA27" s="167"/>
      <c r="CB27" s="167"/>
      <c r="CC27" s="170"/>
      <c r="CD27" s="170"/>
      <c r="CE27" s="167"/>
      <c r="CF27" s="167"/>
      <c r="CG27" s="173"/>
      <c r="CH27" s="173"/>
      <c r="CI27" s="174"/>
    </row>
    <row r="28" spans="1:87" ht="24" customHeight="1" thickBot="1">
      <c r="A28" s="164">
        <v>10</v>
      </c>
      <c r="B28" s="166" t="s">
        <v>67</v>
      </c>
      <c r="C28" s="167"/>
      <c r="D28" s="167"/>
      <c r="E28" s="167"/>
      <c r="F28" s="167"/>
      <c r="G28" s="168" t="s">
        <v>62</v>
      </c>
      <c r="H28" s="175"/>
      <c r="I28" s="175"/>
      <c r="J28" s="84" t="s">
        <v>63</v>
      </c>
      <c r="K28" s="175"/>
      <c r="L28" s="175"/>
      <c r="M28" s="175"/>
      <c r="N28" s="175"/>
      <c r="O28" s="84" t="s">
        <v>63</v>
      </c>
      <c r="P28" s="175"/>
      <c r="Q28" s="175"/>
      <c r="R28" s="175"/>
      <c r="S28" s="175"/>
      <c r="T28" s="84" t="s">
        <v>63</v>
      </c>
      <c r="U28" s="175"/>
      <c r="V28" s="175"/>
      <c r="W28" s="175"/>
      <c r="X28" s="175"/>
      <c r="Y28" s="84" t="s">
        <v>63</v>
      </c>
      <c r="Z28" s="175"/>
      <c r="AA28" s="175"/>
      <c r="AB28" s="175"/>
      <c r="AC28" s="175"/>
      <c r="AD28" s="84" t="s">
        <v>63</v>
      </c>
      <c r="AE28" s="175"/>
      <c r="AF28" s="175"/>
      <c r="AG28" s="175"/>
      <c r="AH28" s="175"/>
      <c r="AI28" s="84" t="s">
        <v>63</v>
      </c>
      <c r="AJ28" s="175"/>
      <c r="AK28" s="175"/>
      <c r="AL28" s="175"/>
      <c r="AM28" s="175"/>
      <c r="AN28" s="84" t="s">
        <v>63</v>
      </c>
      <c r="AO28" s="175"/>
      <c r="AP28" s="175"/>
      <c r="AQ28" s="175"/>
      <c r="AR28" s="175"/>
      <c r="AS28" s="84" t="s">
        <v>63</v>
      </c>
      <c r="AT28" s="175"/>
      <c r="AU28" s="175"/>
      <c r="AV28" s="175"/>
      <c r="AW28" s="175"/>
      <c r="AX28" s="84" t="s">
        <v>63</v>
      </c>
      <c r="AY28" s="175"/>
      <c r="AZ28" s="175"/>
      <c r="BA28" s="169"/>
      <c r="BB28" s="169"/>
      <c r="BC28" s="169"/>
      <c r="BD28" s="169"/>
      <c r="BE28" s="169"/>
      <c r="BF28" s="175">
        <f>COUNTIF(H29:BE29,"○")</f>
        <v>0</v>
      </c>
      <c r="BG28" s="175"/>
      <c r="BH28" s="176"/>
      <c r="BI28" s="176"/>
      <c r="BJ28" s="175">
        <f>COUNTIF(H29:BE29,"△")</f>
        <v>0</v>
      </c>
      <c r="BK28" s="175"/>
      <c r="BL28" s="176"/>
      <c r="BM28" s="176"/>
      <c r="BN28" s="175">
        <f>COUNTIF(H29:BE29,"●")</f>
        <v>0</v>
      </c>
      <c r="BO28" s="175"/>
      <c r="BP28" s="176"/>
      <c r="BQ28" s="176"/>
      <c r="BR28" s="175">
        <f t="shared" ref="BR28" si="15">SUM(BF28*3,BJ28)</f>
        <v>0</v>
      </c>
      <c r="BS28" s="175"/>
      <c r="BT28" s="175"/>
      <c r="BU28" s="175">
        <f>SUM(W28,AB28,AG28,AL28,AQ28,R28,M28,AV28,H28)</f>
        <v>0</v>
      </c>
      <c r="BV28" s="175"/>
      <c r="BW28" s="176"/>
      <c r="BX28" s="176"/>
      <c r="BY28" s="175">
        <f>SUM(Z28,AE28,AJ28,AO28,AT28,U28,P28,AY28,K28)</f>
        <v>0</v>
      </c>
      <c r="BZ28" s="175"/>
      <c r="CA28" s="176"/>
      <c r="CB28" s="176"/>
      <c r="CC28" s="175">
        <f>BU28-BY28</f>
        <v>0</v>
      </c>
      <c r="CD28" s="175"/>
      <c r="CE28" s="176"/>
      <c r="CF28" s="176"/>
      <c r="CG28" s="177"/>
      <c r="CH28" s="177"/>
      <c r="CI28" s="178"/>
    </row>
    <row r="29" spans="1:87" ht="24" customHeight="1" thickBot="1">
      <c r="A29" s="165"/>
      <c r="B29" s="167"/>
      <c r="C29" s="167"/>
      <c r="D29" s="167"/>
      <c r="E29" s="167"/>
      <c r="F29" s="167"/>
      <c r="G29" s="168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69"/>
      <c r="BB29" s="169"/>
      <c r="BC29" s="169"/>
      <c r="BD29" s="169"/>
      <c r="BE29" s="169"/>
      <c r="BF29" s="175"/>
      <c r="BG29" s="175"/>
      <c r="BH29" s="176"/>
      <c r="BI29" s="176"/>
      <c r="BJ29" s="175"/>
      <c r="BK29" s="175"/>
      <c r="BL29" s="176"/>
      <c r="BM29" s="176"/>
      <c r="BN29" s="175"/>
      <c r="BO29" s="175"/>
      <c r="BP29" s="176"/>
      <c r="BQ29" s="176"/>
      <c r="BR29" s="175"/>
      <c r="BS29" s="175"/>
      <c r="BT29" s="175"/>
      <c r="BU29" s="175"/>
      <c r="BV29" s="175"/>
      <c r="BW29" s="176"/>
      <c r="BX29" s="176"/>
      <c r="BY29" s="175"/>
      <c r="BZ29" s="175"/>
      <c r="CA29" s="176"/>
      <c r="CB29" s="176"/>
      <c r="CC29" s="175"/>
      <c r="CD29" s="175"/>
      <c r="CE29" s="176"/>
      <c r="CF29" s="176"/>
      <c r="CG29" s="177"/>
      <c r="CH29" s="177"/>
      <c r="CI29" s="178"/>
    </row>
  </sheetData>
  <mergeCells count="410">
    <mergeCell ref="AG29:AK29"/>
    <mergeCell ref="AL29:AP29"/>
    <mergeCell ref="AQ29:AU29"/>
    <mergeCell ref="BN28:BQ29"/>
    <mergeCell ref="BR28:BT29"/>
    <mergeCell ref="BU28:BX29"/>
    <mergeCell ref="AE28:AF28"/>
    <mergeCell ref="AG28:AH28"/>
    <mergeCell ref="AJ28:AK28"/>
    <mergeCell ref="AL28:AM28"/>
    <mergeCell ref="AO28:AP28"/>
    <mergeCell ref="AQ28:AR28"/>
    <mergeCell ref="BY28:CB29"/>
    <mergeCell ref="CC28:CF29"/>
    <mergeCell ref="CG28:CI29"/>
    <mergeCell ref="AT28:AU28"/>
    <mergeCell ref="AV28:AW28"/>
    <mergeCell ref="AY28:AZ28"/>
    <mergeCell ref="BA28:BE29"/>
    <mergeCell ref="BF28:BI29"/>
    <mergeCell ref="BJ28:BM29"/>
    <mergeCell ref="AV29:AZ29"/>
    <mergeCell ref="P28:Q28"/>
    <mergeCell ref="R28:S28"/>
    <mergeCell ref="U28:V28"/>
    <mergeCell ref="W28:X28"/>
    <mergeCell ref="Z28:AA28"/>
    <mergeCell ref="AB28:AC28"/>
    <mergeCell ref="A28:A29"/>
    <mergeCell ref="B28:F29"/>
    <mergeCell ref="G28:G29"/>
    <mergeCell ref="H28:I28"/>
    <mergeCell ref="K28:L28"/>
    <mergeCell ref="M28:N28"/>
    <mergeCell ref="H29:L29"/>
    <mergeCell ref="M29:Q29"/>
    <mergeCell ref="R29:V29"/>
    <mergeCell ref="W29:AA29"/>
    <mergeCell ref="AB29:AF29"/>
    <mergeCell ref="AG27:AK27"/>
    <mergeCell ref="AL27:AP27"/>
    <mergeCell ref="AQ27:AU27"/>
    <mergeCell ref="BN26:BQ27"/>
    <mergeCell ref="BR26:BT27"/>
    <mergeCell ref="BU26:BX27"/>
    <mergeCell ref="AE26:AF26"/>
    <mergeCell ref="AG26:AH26"/>
    <mergeCell ref="AJ26:AK26"/>
    <mergeCell ref="AL26:AM26"/>
    <mergeCell ref="AO26:AP26"/>
    <mergeCell ref="AQ26:AR26"/>
    <mergeCell ref="BY26:CB27"/>
    <mergeCell ref="CC26:CF27"/>
    <mergeCell ref="CG26:CI27"/>
    <mergeCell ref="AT26:AU26"/>
    <mergeCell ref="AV26:AZ27"/>
    <mergeCell ref="BA26:BB26"/>
    <mergeCell ref="BD26:BE26"/>
    <mergeCell ref="BF26:BI27"/>
    <mergeCell ref="BJ26:BM27"/>
    <mergeCell ref="BA27:BE27"/>
    <mergeCell ref="P26:Q26"/>
    <mergeCell ref="R26:S26"/>
    <mergeCell ref="U26:V26"/>
    <mergeCell ref="W26:X26"/>
    <mergeCell ref="Z26:AA26"/>
    <mergeCell ref="AB26:AC26"/>
    <mergeCell ref="A26:A27"/>
    <mergeCell ref="B26:F27"/>
    <mergeCell ref="G26:G27"/>
    <mergeCell ref="H26:I26"/>
    <mergeCell ref="K26:L26"/>
    <mergeCell ref="M26:N26"/>
    <mergeCell ref="H27:L27"/>
    <mergeCell ref="M27:Q27"/>
    <mergeCell ref="R27:V27"/>
    <mergeCell ref="W27:AA27"/>
    <mergeCell ref="AB27:AF27"/>
    <mergeCell ref="AG25:AK25"/>
    <mergeCell ref="AL25:AP25"/>
    <mergeCell ref="AV25:AZ25"/>
    <mergeCell ref="BN24:BQ25"/>
    <mergeCell ref="BR24:BT25"/>
    <mergeCell ref="BU24:BX25"/>
    <mergeCell ref="AE24:AF24"/>
    <mergeCell ref="AG24:AH24"/>
    <mergeCell ref="AJ24:AK24"/>
    <mergeCell ref="AL24:AM24"/>
    <mergeCell ref="AO24:AP24"/>
    <mergeCell ref="AQ24:AU25"/>
    <mergeCell ref="BY24:CB25"/>
    <mergeCell ref="CC24:CF25"/>
    <mergeCell ref="CG24:CI25"/>
    <mergeCell ref="AV24:AW24"/>
    <mergeCell ref="AY24:AZ24"/>
    <mergeCell ref="BA24:BB24"/>
    <mergeCell ref="BD24:BE24"/>
    <mergeCell ref="BF24:BI25"/>
    <mergeCell ref="BJ24:BM25"/>
    <mergeCell ref="BA25:BE25"/>
    <mergeCell ref="P24:Q24"/>
    <mergeCell ref="R24:S24"/>
    <mergeCell ref="U24:V24"/>
    <mergeCell ref="W24:X24"/>
    <mergeCell ref="Z24:AA24"/>
    <mergeCell ref="AB24:AC24"/>
    <mergeCell ref="A24:A25"/>
    <mergeCell ref="B24:F25"/>
    <mergeCell ref="G24:G25"/>
    <mergeCell ref="H24:I24"/>
    <mergeCell ref="K24:L24"/>
    <mergeCell ref="M24:N24"/>
    <mergeCell ref="H25:L25"/>
    <mergeCell ref="M25:Q25"/>
    <mergeCell ref="R25:V25"/>
    <mergeCell ref="W25:AA25"/>
    <mergeCell ref="AB25:AF25"/>
    <mergeCell ref="AG23:AK23"/>
    <mergeCell ref="AQ23:AU23"/>
    <mergeCell ref="AV23:AZ23"/>
    <mergeCell ref="BN22:BQ23"/>
    <mergeCell ref="BR22:BT23"/>
    <mergeCell ref="BU22:BX23"/>
    <mergeCell ref="AE22:AF22"/>
    <mergeCell ref="AG22:AH22"/>
    <mergeCell ref="AJ22:AK22"/>
    <mergeCell ref="AL22:AP23"/>
    <mergeCell ref="AQ22:AR22"/>
    <mergeCell ref="AT22:AU22"/>
    <mergeCell ref="BY22:CB23"/>
    <mergeCell ref="CC22:CF23"/>
    <mergeCell ref="CG22:CI23"/>
    <mergeCell ref="AV22:AW22"/>
    <mergeCell ref="AY22:AZ22"/>
    <mergeCell ref="BA22:BB22"/>
    <mergeCell ref="BD22:BE22"/>
    <mergeCell ref="BF22:BI23"/>
    <mergeCell ref="BJ22:BM23"/>
    <mergeCell ref="BA23:BE23"/>
    <mergeCell ref="P22:Q22"/>
    <mergeCell ref="R22:S22"/>
    <mergeCell ref="U22:V22"/>
    <mergeCell ref="W22:X22"/>
    <mergeCell ref="Z22:AA22"/>
    <mergeCell ref="AB22:AC22"/>
    <mergeCell ref="A22:A23"/>
    <mergeCell ref="B22:F23"/>
    <mergeCell ref="G22:G23"/>
    <mergeCell ref="H22:I22"/>
    <mergeCell ref="K22:L22"/>
    <mergeCell ref="M22:N22"/>
    <mergeCell ref="H23:L23"/>
    <mergeCell ref="M23:Q23"/>
    <mergeCell ref="R23:V23"/>
    <mergeCell ref="W23:AA23"/>
    <mergeCell ref="AB23:AF23"/>
    <mergeCell ref="BR20:BT21"/>
    <mergeCell ref="BU20:BX21"/>
    <mergeCell ref="BY20:CB21"/>
    <mergeCell ref="CC20:CF21"/>
    <mergeCell ref="CG20:CI21"/>
    <mergeCell ref="H21:L21"/>
    <mergeCell ref="M21:Q21"/>
    <mergeCell ref="R21:V21"/>
    <mergeCell ref="W21:AA21"/>
    <mergeCell ref="AB21:AF21"/>
    <mergeCell ref="AY20:AZ20"/>
    <mergeCell ref="BA20:BB20"/>
    <mergeCell ref="BD20:BE20"/>
    <mergeCell ref="BF20:BI21"/>
    <mergeCell ref="BJ20:BM21"/>
    <mergeCell ref="BN20:BQ21"/>
    <mergeCell ref="AV21:AZ21"/>
    <mergeCell ref="BA21:BE21"/>
    <mergeCell ref="AG20:AK21"/>
    <mergeCell ref="AL20:AM20"/>
    <mergeCell ref="AO20:AP20"/>
    <mergeCell ref="AQ20:AR20"/>
    <mergeCell ref="AT20:AU20"/>
    <mergeCell ref="AV20:AW20"/>
    <mergeCell ref="R19:V19"/>
    <mergeCell ref="W19:AA19"/>
    <mergeCell ref="AG19:AK19"/>
    <mergeCell ref="AL19:AP19"/>
    <mergeCell ref="AL21:AP21"/>
    <mergeCell ref="AQ21:AU21"/>
    <mergeCell ref="R20:S20"/>
    <mergeCell ref="U20:V20"/>
    <mergeCell ref="W20:X20"/>
    <mergeCell ref="Z20:AA20"/>
    <mergeCell ref="AB20:AC20"/>
    <mergeCell ref="AE20:AF20"/>
    <mergeCell ref="AQ19:AU19"/>
    <mergeCell ref="A20:A21"/>
    <mergeCell ref="B20:F21"/>
    <mergeCell ref="G20:G21"/>
    <mergeCell ref="H20:I20"/>
    <mergeCell ref="K20:L20"/>
    <mergeCell ref="M20:N20"/>
    <mergeCell ref="P20:Q20"/>
    <mergeCell ref="H19:L19"/>
    <mergeCell ref="M19:Q19"/>
    <mergeCell ref="Z18:AA18"/>
    <mergeCell ref="AB18:AF19"/>
    <mergeCell ref="BN18:BQ19"/>
    <mergeCell ref="BR18:BT19"/>
    <mergeCell ref="BU18:BX19"/>
    <mergeCell ref="BY18:CB19"/>
    <mergeCell ref="CC18:CF19"/>
    <mergeCell ref="CG18:CI19"/>
    <mergeCell ref="AV18:AW18"/>
    <mergeCell ref="AY18:AZ18"/>
    <mergeCell ref="BA18:BB18"/>
    <mergeCell ref="BD18:BE18"/>
    <mergeCell ref="BF18:BI19"/>
    <mergeCell ref="BJ18:BM19"/>
    <mergeCell ref="AV19:AZ19"/>
    <mergeCell ref="BA19:BE19"/>
    <mergeCell ref="AL17:AP17"/>
    <mergeCell ref="AQ17:AU17"/>
    <mergeCell ref="AV17:AZ17"/>
    <mergeCell ref="BA17:BE17"/>
    <mergeCell ref="A18:A19"/>
    <mergeCell ref="B18:F19"/>
    <mergeCell ref="G18:G19"/>
    <mergeCell ref="H18:I18"/>
    <mergeCell ref="K18:L18"/>
    <mergeCell ref="M18:N18"/>
    <mergeCell ref="W16:AA17"/>
    <mergeCell ref="AB16:AC16"/>
    <mergeCell ref="AE16:AF16"/>
    <mergeCell ref="AG16:AH16"/>
    <mergeCell ref="AG18:AH18"/>
    <mergeCell ref="AJ18:AK18"/>
    <mergeCell ref="AL18:AM18"/>
    <mergeCell ref="AO18:AP18"/>
    <mergeCell ref="AQ18:AR18"/>
    <mergeCell ref="AT18:AU18"/>
    <mergeCell ref="P18:Q18"/>
    <mergeCell ref="R18:S18"/>
    <mergeCell ref="U18:V18"/>
    <mergeCell ref="W18:X18"/>
    <mergeCell ref="BR16:BT17"/>
    <mergeCell ref="BU16:BX17"/>
    <mergeCell ref="BY16:CB17"/>
    <mergeCell ref="CC16:CF17"/>
    <mergeCell ref="CG16:CI17"/>
    <mergeCell ref="H17:L17"/>
    <mergeCell ref="M17:Q17"/>
    <mergeCell ref="R17:V17"/>
    <mergeCell ref="AB17:AF17"/>
    <mergeCell ref="AG17:AK17"/>
    <mergeCell ref="AY16:AZ16"/>
    <mergeCell ref="BA16:BB16"/>
    <mergeCell ref="BD16:BE16"/>
    <mergeCell ref="BF16:BI17"/>
    <mergeCell ref="BJ16:BM17"/>
    <mergeCell ref="BN16:BQ17"/>
    <mergeCell ref="AJ16:AK16"/>
    <mergeCell ref="AL16:AM16"/>
    <mergeCell ref="AO16:AP16"/>
    <mergeCell ref="AQ16:AR16"/>
    <mergeCell ref="AT16:AU16"/>
    <mergeCell ref="AV16:AW16"/>
    <mergeCell ref="R16:S16"/>
    <mergeCell ref="U16:V16"/>
    <mergeCell ref="A16:A17"/>
    <mergeCell ref="B16:F17"/>
    <mergeCell ref="G16:G17"/>
    <mergeCell ref="H16:I16"/>
    <mergeCell ref="K16:L16"/>
    <mergeCell ref="M16:N16"/>
    <mergeCell ref="P16:Q16"/>
    <mergeCell ref="H15:L15"/>
    <mergeCell ref="M15:Q15"/>
    <mergeCell ref="A14:A15"/>
    <mergeCell ref="B14:F15"/>
    <mergeCell ref="G14:G15"/>
    <mergeCell ref="H14:I14"/>
    <mergeCell ref="K14:L14"/>
    <mergeCell ref="M14:N14"/>
    <mergeCell ref="BN14:BQ15"/>
    <mergeCell ref="BR14:BT15"/>
    <mergeCell ref="BU14:BX15"/>
    <mergeCell ref="BY14:CB15"/>
    <mergeCell ref="CC14:CF15"/>
    <mergeCell ref="CG14:CI15"/>
    <mergeCell ref="AV14:AW14"/>
    <mergeCell ref="AY14:AZ14"/>
    <mergeCell ref="BA14:BB14"/>
    <mergeCell ref="BD14:BE14"/>
    <mergeCell ref="BF14:BI15"/>
    <mergeCell ref="BJ14:BM15"/>
    <mergeCell ref="AV15:AZ15"/>
    <mergeCell ref="BA15:BE15"/>
    <mergeCell ref="AO14:AP14"/>
    <mergeCell ref="AQ14:AR14"/>
    <mergeCell ref="AT14:AU14"/>
    <mergeCell ref="P14:Q14"/>
    <mergeCell ref="R14:V15"/>
    <mergeCell ref="W14:X14"/>
    <mergeCell ref="Z14:AA14"/>
    <mergeCell ref="AB14:AC14"/>
    <mergeCell ref="AE14:AF14"/>
    <mergeCell ref="AQ15:AU15"/>
    <mergeCell ref="W15:AA15"/>
    <mergeCell ref="AB15:AF15"/>
    <mergeCell ref="AG15:AK15"/>
    <mergeCell ref="AL15:AP15"/>
    <mergeCell ref="AG14:AH14"/>
    <mergeCell ref="AJ14:AK14"/>
    <mergeCell ref="AL14:AM14"/>
    <mergeCell ref="BR12:BT13"/>
    <mergeCell ref="BU12:BX13"/>
    <mergeCell ref="BY12:CB13"/>
    <mergeCell ref="CC12:CF13"/>
    <mergeCell ref="CG12:CI13"/>
    <mergeCell ref="H13:L13"/>
    <mergeCell ref="R13:V13"/>
    <mergeCell ref="W13:AA13"/>
    <mergeCell ref="AB13:AF13"/>
    <mergeCell ref="AG13:AK13"/>
    <mergeCell ref="AY12:AZ12"/>
    <mergeCell ref="BA12:BB12"/>
    <mergeCell ref="BD12:BE12"/>
    <mergeCell ref="BF12:BI13"/>
    <mergeCell ref="BJ12:BM13"/>
    <mergeCell ref="BN12:BQ13"/>
    <mergeCell ref="AJ12:AK12"/>
    <mergeCell ref="AL12:AM12"/>
    <mergeCell ref="AO12:AP12"/>
    <mergeCell ref="AQ12:AR12"/>
    <mergeCell ref="AT12:AU12"/>
    <mergeCell ref="AV12:AW12"/>
    <mergeCell ref="U12:V12"/>
    <mergeCell ref="W12:X12"/>
    <mergeCell ref="Z12:AA12"/>
    <mergeCell ref="AB12:AC12"/>
    <mergeCell ref="AE12:AF12"/>
    <mergeCell ref="AG12:AH12"/>
    <mergeCell ref="AQ11:AU11"/>
    <mergeCell ref="AV11:AZ11"/>
    <mergeCell ref="BA11:BE11"/>
    <mergeCell ref="A12:A13"/>
    <mergeCell ref="B12:F13"/>
    <mergeCell ref="G12:G13"/>
    <mergeCell ref="H12:I12"/>
    <mergeCell ref="K12:L12"/>
    <mergeCell ref="M12:Q13"/>
    <mergeCell ref="R12:S12"/>
    <mergeCell ref="M11:Q11"/>
    <mergeCell ref="R11:V11"/>
    <mergeCell ref="W11:AA11"/>
    <mergeCell ref="AB11:AF11"/>
    <mergeCell ref="AG11:AK11"/>
    <mergeCell ref="AL11:AP11"/>
    <mergeCell ref="AL13:AP13"/>
    <mergeCell ref="AQ13:AU13"/>
    <mergeCell ref="AV13:AZ13"/>
    <mergeCell ref="BA13:BE13"/>
    <mergeCell ref="AE10:AF10"/>
    <mergeCell ref="BN10:BQ11"/>
    <mergeCell ref="BR10:BT11"/>
    <mergeCell ref="BU10:BX11"/>
    <mergeCell ref="BY10:CB11"/>
    <mergeCell ref="CC10:CF11"/>
    <mergeCell ref="CG10:CI11"/>
    <mergeCell ref="AV10:AW10"/>
    <mergeCell ref="AY10:AZ10"/>
    <mergeCell ref="BA10:BB10"/>
    <mergeCell ref="BD10:BE10"/>
    <mergeCell ref="BF10:BI11"/>
    <mergeCell ref="BJ10:BM11"/>
    <mergeCell ref="CG6:CI9"/>
    <mergeCell ref="A10:A11"/>
    <mergeCell ref="B10:F11"/>
    <mergeCell ref="G10:G11"/>
    <mergeCell ref="H10:L11"/>
    <mergeCell ref="M10:N10"/>
    <mergeCell ref="P10:Q10"/>
    <mergeCell ref="AV6:AZ9"/>
    <mergeCell ref="BA6:BE9"/>
    <mergeCell ref="BF6:BI9"/>
    <mergeCell ref="BJ6:BM9"/>
    <mergeCell ref="BN6:BQ9"/>
    <mergeCell ref="BR6:BT9"/>
    <mergeCell ref="AG10:AH10"/>
    <mergeCell ref="AJ10:AK10"/>
    <mergeCell ref="AL10:AM10"/>
    <mergeCell ref="AO10:AP10"/>
    <mergeCell ref="AQ10:AR10"/>
    <mergeCell ref="AT10:AU10"/>
    <mergeCell ref="R10:S10"/>
    <mergeCell ref="U10:V10"/>
    <mergeCell ref="W10:X10"/>
    <mergeCell ref="Z10:AA10"/>
    <mergeCell ref="AB10:AC10"/>
    <mergeCell ref="E2:CE4"/>
    <mergeCell ref="A6:G9"/>
    <mergeCell ref="H6:L9"/>
    <mergeCell ref="M6:Q9"/>
    <mergeCell ref="R6:V9"/>
    <mergeCell ref="W6:AA9"/>
    <mergeCell ref="AB6:AF9"/>
    <mergeCell ref="AG6:AK9"/>
    <mergeCell ref="AL6:AP9"/>
    <mergeCell ref="AQ6:AU9"/>
    <mergeCell ref="BU6:BX9"/>
    <mergeCell ref="BY6:CB9"/>
    <mergeCell ref="CC6:CF9"/>
  </mergeCells>
  <phoneticPr fontId="3"/>
  <printOptions horizontalCentered="1"/>
  <pageMargins left="0.15748031496062992" right="0.15748031496062992" top="0.15748031496062992" bottom="0.15748031496062992" header="0.19685039370078741" footer="0.15748031496062992"/>
  <pageSetup paperSize="9" scale="73" orientation="landscape" r:id="rId1"/>
  <colBreaks count="1" manualBreakCount="1">
    <brk id="8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9"/>
  <sheetViews>
    <sheetView zoomScale="75" zoomScaleNormal="75" zoomScaleSheetLayoutView="80" workbookViewId="0">
      <selection activeCell="Y21" sqref="Y21"/>
    </sheetView>
  </sheetViews>
  <sheetFormatPr defaultColWidth="9" defaultRowHeight="11.25"/>
  <cols>
    <col min="1" max="1" width="2.875" style="43" customWidth="1"/>
    <col min="2" max="58" width="2.25" style="43" customWidth="1"/>
    <col min="59" max="59" width="3.5" style="43" customWidth="1"/>
    <col min="60" max="62" width="2.25" style="43" customWidth="1"/>
    <col min="63" max="16384" width="9" style="43"/>
  </cols>
  <sheetData>
    <row r="1" spans="1:68" ht="12.75" customHeight="1" thickBot="1"/>
    <row r="2" spans="1:68" ht="12.75" customHeight="1" thickTop="1">
      <c r="E2" s="179" t="s">
        <v>198</v>
      </c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1"/>
    </row>
    <row r="3" spans="1:68" ht="12.75" customHeight="1">
      <c r="E3" s="182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4"/>
    </row>
    <row r="4" spans="1:68" ht="12.75" customHeight="1" thickBot="1">
      <c r="E4" s="185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7"/>
    </row>
    <row r="5" spans="1:68" ht="24.75" customHeight="1" thickTop="1" thickBot="1"/>
    <row r="6" spans="1:68" ht="12.75" customHeight="1" thickTop="1">
      <c r="A6" s="144"/>
      <c r="B6" s="145"/>
      <c r="C6" s="145"/>
      <c r="D6" s="145"/>
      <c r="E6" s="145"/>
      <c r="F6" s="145"/>
      <c r="G6" s="146"/>
      <c r="H6" s="150" t="str">
        <f>B10</f>
        <v>フォーリークラッセ</v>
      </c>
      <c r="I6" s="150"/>
      <c r="J6" s="150"/>
      <c r="K6" s="150"/>
      <c r="L6" s="150"/>
      <c r="M6" s="152" t="str">
        <f>B12</f>
        <v>ACエボルティーボ</v>
      </c>
      <c r="N6" s="150"/>
      <c r="O6" s="150"/>
      <c r="P6" s="150"/>
      <c r="Q6" s="153"/>
      <c r="R6" s="150" t="str">
        <f>B14</f>
        <v>DUO PARK</v>
      </c>
      <c r="S6" s="150"/>
      <c r="T6" s="150"/>
      <c r="U6" s="150"/>
      <c r="V6" s="150"/>
      <c r="W6" s="152" t="str">
        <f>B16</f>
        <v>AC.AZZURRI　　　　2nd</v>
      </c>
      <c r="X6" s="150"/>
      <c r="Y6" s="150"/>
      <c r="Z6" s="150"/>
      <c r="AA6" s="153"/>
      <c r="AB6" s="150" t="str">
        <f>B18</f>
        <v>ベガルタ2nd</v>
      </c>
      <c r="AC6" s="150"/>
      <c r="AD6" s="150"/>
      <c r="AE6" s="150"/>
      <c r="AF6" s="150"/>
      <c r="AG6" s="171" t="s">
        <v>47</v>
      </c>
      <c r="AH6" s="156"/>
      <c r="AI6" s="156"/>
      <c r="AJ6" s="156"/>
      <c r="AK6" s="156" t="s">
        <v>48</v>
      </c>
      <c r="AL6" s="156"/>
      <c r="AM6" s="156"/>
      <c r="AN6" s="156"/>
      <c r="AO6" s="156" t="s">
        <v>49</v>
      </c>
      <c r="AP6" s="156"/>
      <c r="AQ6" s="156"/>
      <c r="AR6" s="156"/>
      <c r="AS6" s="156" t="s">
        <v>50</v>
      </c>
      <c r="AT6" s="156"/>
      <c r="AU6" s="156"/>
      <c r="AV6" s="156" t="s">
        <v>51</v>
      </c>
      <c r="AW6" s="156"/>
      <c r="AX6" s="156"/>
      <c r="AY6" s="156"/>
      <c r="AZ6" s="156" t="s">
        <v>52</v>
      </c>
      <c r="BA6" s="156"/>
      <c r="BB6" s="156"/>
      <c r="BC6" s="156"/>
      <c r="BD6" s="156" t="s">
        <v>53</v>
      </c>
      <c r="BE6" s="156"/>
      <c r="BF6" s="156"/>
      <c r="BG6" s="156"/>
      <c r="BH6" s="158" t="s">
        <v>54</v>
      </c>
      <c r="BI6" s="159"/>
      <c r="BJ6" s="160"/>
    </row>
    <row r="7" spans="1:68" ht="12.75" customHeight="1">
      <c r="A7" s="147"/>
      <c r="B7" s="148"/>
      <c r="C7" s="148"/>
      <c r="D7" s="148"/>
      <c r="E7" s="148"/>
      <c r="F7" s="148"/>
      <c r="G7" s="149"/>
      <c r="H7" s="151"/>
      <c r="I7" s="151"/>
      <c r="J7" s="151"/>
      <c r="K7" s="151"/>
      <c r="L7" s="151"/>
      <c r="M7" s="154"/>
      <c r="N7" s="151"/>
      <c r="O7" s="151"/>
      <c r="P7" s="151"/>
      <c r="Q7" s="155"/>
      <c r="R7" s="151"/>
      <c r="S7" s="151"/>
      <c r="T7" s="151"/>
      <c r="U7" s="151"/>
      <c r="V7" s="151"/>
      <c r="W7" s="154"/>
      <c r="X7" s="151"/>
      <c r="Y7" s="151"/>
      <c r="Z7" s="151"/>
      <c r="AA7" s="155"/>
      <c r="AB7" s="151"/>
      <c r="AC7" s="151"/>
      <c r="AD7" s="151"/>
      <c r="AE7" s="151"/>
      <c r="AF7" s="151"/>
      <c r="AG7" s="172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61"/>
      <c r="BI7" s="162"/>
      <c r="BJ7" s="163"/>
    </row>
    <row r="8" spans="1:68" ht="12.75" customHeight="1">
      <c r="A8" s="147"/>
      <c r="B8" s="148"/>
      <c r="C8" s="148"/>
      <c r="D8" s="148"/>
      <c r="E8" s="148"/>
      <c r="F8" s="148"/>
      <c r="G8" s="149"/>
      <c r="H8" s="151"/>
      <c r="I8" s="151"/>
      <c r="J8" s="151"/>
      <c r="K8" s="151"/>
      <c r="L8" s="151"/>
      <c r="M8" s="154"/>
      <c r="N8" s="151"/>
      <c r="O8" s="151"/>
      <c r="P8" s="151"/>
      <c r="Q8" s="155"/>
      <c r="R8" s="151"/>
      <c r="S8" s="151"/>
      <c r="T8" s="151"/>
      <c r="U8" s="151"/>
      <c r="V8" s="151"/>
      <c r="W8" s="154"/>
      <c r="X8" s="151"/>
      <c r="Y8" s="151"/>
      <c r="Z8" s="151"/>
      <c r="AA8" s="155"/>
      <c r="AB8" s="151"/>
      <c r="AC8" s="151"/>
      <c r="AD8" s="151"/>
      <c r="AE8" s="151"/>
      <c r="AF8" s="151"/>
      <c r="AG8" s="172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61"/>
      <c r="BI8" s="162"/>
      <c r="BJ8" s="163"/>
      <c r="BP8" s="43">
        <f>SUM(AI10*1000,AM10*100,BF10)</f>
        <v>0</v>
      </c>
    </row>
    <row r="9" spans="1:68" ht="12.75" customHeight="1" thickBot="1">
      <c r="A9" s="147"/>
      <c r="B9" s="148"/>
      <c r="C9" s="148"/>
      <c r="D9" s="148"/>
      <c r="E9" s="148"/>
      <c r="F9" s="148"/>
      <c r="G9" s="149"/>
      <c r="H9" s="151"/>
      <c r="I9" s="151"/>
      <c r="J9" s="151"/>
      <c r="K9" s="151"/>
      <c r="L9" s="151"/>
      <c r="M9" s="154"/>
      <c r="N9" s="151"/>
      <c r="O9" s="151"/>
      <c r="P9" s="151"/>
      <c r="Q9" s="155"/>
      <c r="R9" s="151"/>
      <c r="S9" s="151"/>
      <c r="T9" s="151"/>
      <c r="U9" s="151"/>
      <c r="V9" s="151"/>
      <c r="W9" s="154"/>
      <c r="X9" s="151"/>
      <c r="Y9" s="151"/>
      <c r="Z9" s="151"/>
      <c r="AA9" s="155"/>
      <c r="AB9" s="151"/>
      <c r="AC9" s="151"/>
      <c r="AD9" s="151"/>
      <c r="AE9" s="151"/>
      <c r="AF9" s="151"/>
      <c r="AG9" s="172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61"/>
      <c r="BI9" s="162"/>
      <c r="BJ9" s="163"/>
      <c r="BP9" s="43">
        <f>SUM(AI12*1000,AM12*100,BF12)</f>
        <v>0</v>
      </c>
    </row>
    <row r="10" spans="1:68" ht="24" customHeight="1" thickBot="1">
      <c r="A10" s="164">
        <v>1</v>
      </c>
      <c r="B10" s="166" t="s">
        <v>193</v>
      </c>
      <c r="C10" s="167"/>
      <c r="D10" s="167"/>
      <c r="E10" s="167"/>
      <c r="F10" s="167"/>
      <c r="G10" s="168" t="s">
        <v>56</v>
      </c>
      <c r="H10" s="169"/>
      <c r="I10" s="169"/>
      <c r="J10" s="169"/>
      <c r="K10" s="169"/>
      <c r="L10" s="169"/>
      <c r="M10" s="170"/>
      <c r="N10" s="170"/>
      <c r="O10" s="126" t="s">
        <v>57</v>
      </c>
      <c r="P10" s="170"/>
      <c r="Q10" s="170"/>
      <c r="R10" s="170"/>
      <c r="S10" s="170"/>
      <c r="T10" s="126" t="s">
        <v>57</v>
      </c>
      <c r="U10" s="170"/>
      <c r="V10" s="170"/>
      <c r="W10" s="170"/>
      <c r="X10" s="170"/>
      <c r="Y10" s="126" t="s">
        <v>57</v>
      </c>
      <c r="Z10" s="170"/>
      <c r="AA10" s="170"/>
      <c r="AB10" s="170"/>
      <c r="AC10" s="170"/>
      <c r="AD10" s="126" t="s">
        <v>57</v>
      </c>
      <c r="AE10" s="170"/>
      <c r="AF10" s="170"/>
      <c r="AG10" s="170">
        <v>8</v>
      </c>
      <c r="AH10" s="170"/>
      <c r="AI10" s="167"/>
      <c r="AJ10" s="167"/>
      <c r="AK10" s="170">
        <f>COUNTIF(M11:AF11,"△")</f>
        <v>0</v>
      </c>
      <c r="AL10" s="170"/>
      <c r="AM10" s="167"/>
      <c r="AN10" s="167"/>
      <c r="AO10" s="170">
        <f>COUNTIF(M11:AF11,"●")</f>
        <v>0</v>
      </c>
      <c r="AP10" s="170"/>
      <c r="AQ10" s="167"/>
      <c r="AR10" s="167"/>
      <c r="AS10" s="170">
        <f>SUM(AG10*3,AK10)</f>
        <v>24</v>
      </c>
      <c r="AT10" s="170"/>
      <c r="AU10" s="170"/>
      <c r="AV10" s="170">
        <v>56</v>
      </c>
      <c r="AW10" s="170"/>
      <c r="AX10" s="167"/>
      <c r="AY10" s="167"/>
      <c r="AZ10" s="170">
        <v>1</v>
      </c>
      <c r="BA10" s="170"/>
      <c r="BB10" s="167"/>
      <c r="BC10" s="167"/>
      <c r="BD10" s="170">
        <f>AV10-AZ10</f>
        <v>55</v>
      </c>
      <c r="BE10" s="170"/>
      <c r="BF10" s="167"/>
      <c r="BG10" s="167"/>
      <c r="BH10" s="173">
        <v>1</v>
      </c>
      <c r="BI10" s="173"/>
      <c r="BJ10" s="174"/>
      <c r="BP10" s="43">
        <f>SUM(AI14*1000,AM14*100,BF14)</f>
        <v>0</v>
      </c>
    </row>
    <row r="11" spans="1:68" ht="24" customHeight="1" thickBot="1">
      <c r="A11" s="165"/>
      <c r="B11" s="167"/>
      <c r="C11" s="167"/>
      <c r="D11" s="167"/>
      <c r="E11" s="167"/>
      <c r="F11" s="167"/>
      <c r="G11" s="168"/>
      <c r="H11" s="169"/>
      <c r="I11" s="169"/>
      <c r="J11" s="169"/>
      <c r="K11" s="169"/>
      <c r="L11" s="169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70"/>
      <c r="AC11" s="170"/>
      <c r="AD11" s="170"/>
      <c r="AE11" s="170"/>
      <c r="AF11" s="170"/>
      <c r="AG11" s="170"/>
      <c r="AH11" s="170"/>
      <c r="AI11" s="167"/>
      <c r="AJ11" s="167"/>
      <c r="AK11" s="170"/>
      <c r="AL11" s="170"/>
      <c r="AM11" s="167"/>
      <c r="AN11" s="167"/>
      <c r="AO11" s="170"/>
      <c r="AP11" s="170"/>
      <c r="AQ11" s="167"/>
      <c r="AR11" s="167"/>
      <c r="AS11" s="170"/>
      <c r="AT11" s="170"/>
      <c r="AU11" s="170"/>
      <c r="AV11" s="170"/>
      <c r="AW11" s="170"/>
      <c r="AX11" s="167"/>
      <c r="AY11" s="167"/>
      <c r="AZ11" s="170"/>
      <c r="BA11" s="170"/>
      <c r="BB11" s="167"/>
      <c r="BC11" s="167"/>
      <c r="BD11" s="170"/>
      <c r="BE11" s="170"/>
      <c r="BF11" s="167"/>
      <c r="BG11" s="167"/>
      <c r="BH11" s="173"/>
      <c r="BI11" s="173"/>
      <c r="BJ11" s="174"/>
      <c r="BP11" s="43">
        <f>SUM(AI16*1000,AM16*100,BF16)</f>
        <v>0</v>
      </c>
    </row>
    <row r="12" spans="1:68" ht="24" customHeight="1" thickBot="1">
      <c r="A12" s="164">
        <v>2</v>
      </c>
      <c r="B12" s="166" t="s">
        <v>194</v>
      </c>
      <c r="C12" s="167"/>
      <c r="D12" s="167"/>
      <c r="E12" s="167"/>
      <c r="F12" s="167"/>
      <c r="G12" s="168" t="s">
        <v>56</v>
      </c>
      <c r="H12" s="170"/>
      <c r="I12" s="170"/>
      <c r="J12" s="126" t="s">
        <v>57</v>
      </c>
      <c r="K12" s="170"/>
      <c r="L12" s="170"/>
      <c r="M12" s="169"/>
      <c r="N12" s="169"/>
      <c r="O12" s="169"/>
      <c r="P12" s="169"/>
      <c r="Q12" s="169"/>
      <c r="R12" s="170"/>
      <c r="S12" s="170"/>
      <c r="T12" s="126" t="s">
        <v>57</v>
      </c>
      <c r="U12" s="170"/>
      <c r="V12" s="170"/>
      <c r="W12" s="170"/>
      <c r="X12" s="170"/>
      <c r="Y12" s="126" t="s">
        <v>57</v>
      </c>
      <c r="Z12" s="170"/>
      <c r="AA12" s="170"/>
      <c r="AB12" s="170"/>
      <c r="AC12" s="170"/>
      <c r="AD12" s="126" t="s">
        <v>57</v>
      </c>
      <c r="AE12" s="170"/>
      <c r="AF12" s="170"/>
      <c r="AG12" s="170">
        <v>6</v>
      </c>
      <c r="AH12" s="170"/>
      <c r="AI12" s="167"/>
      <c r="AJ12" s="167"/>
      <c r="AK12" s="170">
        <f>COUNTIF(H13:AF13,"△")</f>
        <v>0</v>
      </c>
      <c r="AL12" s="170"/>
      <c r="AM12" s="167"/>
      <c r="AN12" s="167"/>
      <c r="AO12" s="170">
        <v>2</v>
      </c>
      <c r="AP12" s="170"/>
      <c r="AQ12" s="167"/>
      <c r="AR12" s="167"/>
      <c r="AS12" s="170">
        <f t="shared" ref="AS12" si="0">SUM(AG12*3,AK12)</f>
        <v>18</v>
      </c>
      <c r="AT12" s="170"/>
      <c r="AU12" s="170"/>
      <c r="AV12" s="170">
        <v>19</v>
      </c>
      <c r="AW12" s="170"/>
      <c r="AX12" s="167"/>
      <c r="AY12" s="167"/>
      <c r="AZ12" s="170">
        <v>13</v>
      </c>
      <c r="BA12" s="170"/>
      <c r="BB12" s="167"/>
      <c r="BC12" s="167"/>
      <c r="BD12" s="170">
        <f t="shared" ref="BD12" si="1">AV12-AZ12</f>
        <v>6</v>
      </c>
      <c r="BE12" s="170"/>
      <c r="BF12" s="167"/>
      <c r="BG12" s="167"/>
      <c r="BH12" s="173">
        <v>2</v>
      </c>
      <c r="BI12" s="173"/>
      <c r="BJ12" s="174"/>
      <c r="BP12" s="43" t="e">
        <f>SUM(#REF!*1000,#REF!*100,#REF!)</f>
        <v>#REF!</v>
      </c>
    </row>
    <row r="13" spans="1:68" ht="24" customHeight="1" thickBot="1">
      <c r="A13" s="165"/>
      <c r="B13" s="167"/>
      <c r="C13" s="167"/>
      <c r="D13" s="167"/>
      <c r="E13" s="167"/>
      <c r="F13" s="167"/>
      <c r="G13" s="168"/>
      <c r="H13" s="170"/>
      <c r="I13" s="170"/>
      <c r="J13" s="170"/>
      <c r="K13" s="170"/>
      <c r="L13" s="170"/>
      <c r="M13" s="169"/>
      <c r="N13" s="169"/>
      <c r="O13" s="169"/>
      <c r="P13" s="169"/>
      <c r="Q13" s="169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67"/>
      <c r="AJ13" s="167"/>
      <c r="AK13" s="170"/>
      <c r="AL13" s="170"/>
      <c r="AM13" s="167"/>
      <c r="AN13" s="167"/>
      <c r="AO13" s="170"/>
      <c r="AP13" s="170"/>
      <c r="AQ13" s="167"/>
      <c r="AR13" s="167"/>
      <c r="AS13" s="170"/>
      <c r="AT13" s="170"/>
      <c r="AU13" s="170"/>
      <c r="AV13" s="170"/>
      <c r="AW13" s="170"/>
      <c r="AX13" s="167"/>
      <c r="AY13" s="167"/>
      <c r="AZ13" s="170"/>
      <c r="BA13" s="170"/>
      <c r="BB13" s="167"/>
      <c r="BC13" s="167"/>
      <c r="BD13" s="170"/>
      <c r="BE13" s="170"/>
      <c r="BF13" s="167"/>
      <c r="BG13" s="167"/>
      <c r="BH13" s="173"/>
      <c r="BI13" s="173"/>
      <c r="BJ13" s="174"/>
      <c r="BP13" s="43" t="e">
        <f>SUM(#REF!*1000,#REF!*100,#REF!)</f>
        <v>#REF!</v>
      </c>
    </row>
    <row r="14" spans="1:68" ht="24" customHeight="1" thickBot="1">
      <c r="A14" s="164">
        <v>3</v>
      </c>
      <c r="B14" s="166" t="s">
        <v>195</v>
      </c>
      <c r="C14" s="167"/>
      <c r="D14" s="167"/>
      <c r="E14" s="167"/>
      <c r="F14" s="167"/>
      <c r="G14" s="168" t="s">
        <v>56</v>
      </c>
      <c r="H14" s="170"/>
      <c r="I14" s="170"/>
      <c r="J14" s="126" t="s">
        <v>57</v>
      </c>
      <c r="K14" s="170"/>
      <c r="L14" s="170"/>
      <c r="M14" s="170"/>
      <c r="N14" s="170"/>
      <c r="O14" s="126" t="s">
        <v>57</v>
      </c>
      <c r="P14" s="170"/>
      <c r="Q14" s="170"/>
      <c r="R14" s="169"/>
      <c r="S14" s="169"/>
      <c r="T14" s="169"/>
      <c r="U14" s="169"/>
      <c r="V14" s="169"/>
      <c r="W14" s="170"/>
      <c r="X14" s="170"/>
      <c r="Y14" s="126" t="s">
        <v>57</v>
      </c>
      <c r="Z14" s="170"/>
      <c r="AA14" s="170"/>
      <c r="AB14" s="170"/>
      <c r="AC14" s="170"/>
      <c r="AD14" s="126" t="s">
        <v>57</v>
      </c>
      <c r="AE14" s="170"/>
      <c r="AF14" s="170"/>
      <c r="AG14" s="170">
        <v>5</v>
      </c>
      <c r="AH14" s="170"/>
      <c r="AI14" s="167"/>
      <c r="AJ14" s="167"/>
      <c r="AK14" s="170">
        <v>1</v>
      </c>
      <c r="AL14" s="170"/>
      <c r="AM14" s="167"/>
      <c r="AN14" s="167"/>
      <c r="AO14" s="170">
        <v>2</v>
      </c>
      <c r="AP14" s="170"/>
      <c r="AQ14" s="167"/>
      <c r="AR14" s="167"/>
      <c r="AS14" s="170">
        <f t="shared" ref="AS14" si="2">SUM(AG14*3,AK14)</f>
        <v>16</v>
      </c>
      <c r="AT14" s="170"/>
      <c r="AU14" s="170"/>
      <c r="AV14" s="170">
        <v>17</v>
      </c>
      <c r="AW14" s="170"/>
      <c r="AX14" s="167"/>
      <c r="AY14" s="167"/>
      <c r="AZ14" s="170">
        <v>11</v>
      </c>
      <c r="BA14" s="170"/>
      <c r="BB14" s="167"/>
      <c r="BC14" s="167"/>
      <c r="BD14" s="170">
        <f t="shared" ref="BD14" si="3">AV14-AZ14</f>
        <v>6</v>
      </c>
      <c r="BE14" s="170"/>
      <c r="BF14" s="167"/>
      <c r="BG14" s="167"/>
      <c r="BH14" s="173">
        <v>3</v>
      </c>
      <c r="BI14" s="173"/>
      <c r="BJ14" s="174"/>
    </row>
    <row r="15" spans="1:68" ht="24" customHeight="1" thickBot="1">
      <c r="A15" s="165"/>
      <c r="B15" s="167"/>
      <c r="C15" s="167"/>
      <c r="D15" s="167"/>
      <c r="E15" s="167"/>
      <c r="F15" s="167"/>
      <c r="G15" s="168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69"/>
      <c r="S15" s="169"/>
      <c r="T15" s="169"/>
      <c r="U15" s="169"/>
      <c r="V15" s="169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67"/>
      <c r="AJ15" s="167"/>
      <c r="AK15" s="170"/>
      <c r="AL15" s="170"/>
      <c r="AM15" s="167"/>
      <c r="AN15" s="167"/>
      <c r="AO15" s="170"/>
      <c r="AP15" s="170"/>
      <c r="AQ15" s="167"/>
      <c r="AR15" s="167"/>
      <c r="AS15" s="170"/>
      <c r="AT15" s="170"/>
      <c r="AU15" s="170"/>
      <c r="AV15" s="170"/>
      <c r="AW15" s="170"/>
      <c r="AX15" s="167"/>
      <c r="AY15" s="167"/>
      <c r="AZ15" s="170"/>
      <c r="BA15" s="170"/>
      <c r="BB15" s="167"/>
      <c r="BC15" s="167"/>
      <c r="BD15" s="170"/>
      <c r="BE15" s="170"/>
      <c r="BF15" s="167"/>
      <c r="BG15" s="167"/>
      <c r="BH15" s="173"/>
      <c r="BI15" s="173"/>
      <c r="BJ15" s="174"/>
    </row>
    <row r="16" spans="1:68" ht="24" customHeight="1" thickBot="1">
      <c r="A16" s="164">
        <v>4</v>
      </c>
      <c r="B16" s="166" t="s">
        <v>196</v>
      </c>
      <c r="C16" s="167"/>
      <c r="D16" s="167"/>
      <c r="E16" s="167"/>
      <c r="F16" s="167"/>
      <c r="G16" s="168" t="s">
        <v>56</v>
      </c>
      <c r="H16" s="170"/>
      <c r="I16" s="170"/>
      <c r="J16" s="126" t="s">
        <v>57</v>
      </c>
      <c r="K16" s="170"/>
      <c r="L16" s="170"/>
      <c r="M16" s="170"/>
      <c r="N16" s="170"/>
      <c r="O16" s="126" t="s">
        <v>57</v>
      </c>
      <c r="P16" s="170"/>
      <c r="Q16" s="170"/>
      <c r="R16" s="170"/>
      <c r="S16" s="170"/>
      <c r="T16" s="126" t="s">
        <v>57</v>
      </c>
      <c r="U16" s="170"/>
      <c r="V16" s="170"/>
      <c r="W16" s="169"/>
      <c r="X16" s="169"/>
      <c r="Y16" s="169"/>
      <c r="Z16" s="169"/>
      <c r="AA16" s="169"/>
      <c r="AB16" s="170"/>
      <c r="AC16" s="170"/>
      <c r="AD16" s="126" t="s">
        <v>57</v>
      </c>
      <c r="AE16" s="170"/>
      <c r="AF16" s="170"/>
      <c r="AG16" s="170">
        <v>5</v>
      </c>
      <c r="AH16" s="170"/>
      <c r="AI16" s="167"/>
      <c r="AJ16" s="167"/>
      <c r="AK16" s="170">
        <f>COUNTIF(H17:AF17,"△")</f>
        <v>0</v>
      </c>
      <c r="AL16" s="170"/>
      <c r="AM16" s="167"/>
      <c r="AN16" s="167"/>
      <c r="AO16" s="170">
        <v>3</v>
      </c>
      <c r="AP16" s="170"/>
      <c r="AQ16" s="167"/>
      <c r="AR16" s="167"/>
      <c r="AS16" s="170">
        <f t="shared" ref="AS16" si="4">SUM(AG16*3,AK16)</f>
        <v>15</v>
      </c>
      <c r="AT16" s="170"/>
      <c r="AU16" s="170"/>
      <c r="AV16" s="170">
        <v>15</v>
      </c>
      <c r="AW16" s="170"/>
      <c r="AX16" s="167"/>
      <c r="AY16" s="167"/>
      <c r="AZ16" s="170">
        <v>9</v>
      </c>
      <c r="BA16" s="170"/>
      <c r="BB16" s="167"/>
      <c r="BC16" s="167"/>
      <c r="BD16" s="170">
        <f t="shared" ref="BD16" si="5">AV16-AZ16</f>
        <v>6</v>
      </c>
      <c r="BE16" s="170"/>
      <c r="BF16" s="167"/>
      <c r="BG16" s="167"/>
      <c r="BH16" s="173">
        <v>4</v>
      </c>
      <c r="BI16" s="173"/>
      <c r="BJ16" s="174"/>
    </row>
    <row r="17" spans="1:62" ht="24" customHeight="1" thickBot="1">
      <c r="A17" s="165"/>
      <c r="B17" s="167"/>
      <c r="C17" s="167"/>
      <c r="D17" s="167"/>
      <c r="E17" s="167"/>
      <c r="F17" s="167"/>
      <c r="G17" s="168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69"/>
      <c r="X17" s="169"/>
      <c r="Y17" s="169"/>
      <c r="Z17" s="169"/>
      <c r="AA17" s="169"/>
      <c r="AB17" s="170"/>
      <c r="AC17" s="170"/>
      <c r="AD17" s="170"/>
      <c r="AE17" s="170"/>
      <c r="AF17" s="170"/>
      <c r="AG17" s="170"/>
      <c r="AH17" s="170"/>
      <c r="AI17" s="167"/>
      <c r="AJ17" s="167"/>
      <c r="AK17" s="170"/>
      <c r="AL17" s="170"/>
      <c r="AM17" s="167"/>
      <c r="AN17" s="167"/>
      <c r="AO17" s="170"/>
      <c r="AP17" s="170"/>
      <c r="AQ17" s="167"/>
      <c r="AR17" s="167"/>
      <c r="AS17" s="170"/>
      <c r="AT17" s="170"/>
      <c r="AU17" s="170"/>
      <c r="AV17" s="170"/>
      <c r="AW17" s="170"/>
      <c r="AX17" s="167"/>
      <c r="AY17" s="167"/>
      <c r="AZ17" s="170"/>
      <c r="BA17" s="170"/>
      <c r="BB17" s="167"/>
      <c r="BC17" s="167"/>
      <c r="BD17" s="170"/>
      <c r="BE17" s="170"/>
      <c r="BF17" s="167"/>
      <c r="BG17" s="167"/>
      <c r="BH17" s="173"/>
      <c r="BI17" s="173"/>
      <c r="BJ17" s="174"/>
    </row>
    <row r="18" spans="1:62" ht="24" customHeight="1" thickBot="1">
      <c r="A18" s="164">
        <v>5</v>
      </c>
      <c r="B18" s="166" t="s">
        <v>197</v>
      </c>
      <c r="C18" s="167"/>
      <c r="D18" s="167"/>
      <c r="E18" s="167"/>
      <c r="F18" s="167"/>
      <c r="G18" s="168" t="s">
        <v>56</v>
      </c>
      <c r="H18" s="170"/>
      <c r="I18" s="170"/>
      <c r="J18" s="126" t="s">
        <v>57</v>
      </c>
      <c r="K18" s="170"/>
      <c r="L18" s="170"/>
      <c r="M18" s="170"/>
      <c r="N18" s="170"/>
      <c r="O18" s="126" t="s">
        <v>57</v>
      </c>
      <c r="P18" s="170"/>
      <c r="Q18" s="170"/>
      <c r="R18" s="170"/>
      <c r="S18" s="170"/>
      <c r="T18" s="126" t="s">
        <v>57</v>
      </c>
      <c r="U18" s="170"/>
      <c r="V18" s="170"/>
      <c r="W18" s="170"/>
      <c r="X18" s="170"/>
      <c r="Y18" s="126" t="s">
        <v>57</v>
      </c>
      <c r="Z18" s="170"/>
      <c r="AA18" s="170"/>
      <c r="AB18" s="169"/>
      <c r="AC18" s="169"/>
      <c r="AD18" s="169"/>
      <c r="AE18" s="169"/>
      <c r="AF18" s="169"/>
      <c r="AG18" s="170">
        <v>4</v>
      </c>
      <c r="AH18" s="170"/>
      <c r="AI18" s="167"/>
      <c r="AJ18" s="167"/>
      <c r="AK18" s="170">
        <v>1</v>
      </c>
      <c r="AL18" s="170"/>
      <c r="AM18" s="167"/>
      <c r="AN18" s="167"/>
      <c r="AO18" s="170">
        <v>3</v>
      </c>
      <c r="AP18" s="170"/>
      <c r="AQ18" s="167"/>
      <c r="AR18" s="167"/>
      <c r="AS18" s="170">
        <f t="shared" ref="AS18" si="6">SUM(AG18*3,AK18)</f>
        <v>13</v>
      </c>
      <c r="AT18" s="170"/>
      <c r="AU18" s="170"/>
      <c r="AV18" s="170">
        <v>16</v>
      </c>
      <c r="AW18" s="170"/>
      <c r="AX18" s="167"/>
      <c r="AY18" s="167"/>
      <c r="AZ18" s="170">
        <v>10</v>
      </c>
      <c r="BA18" s="170"/>
      <c r="BB18" s="167"/>
      <c r="BC18" s="167"/>
      <c r="BD18" s="170">
        <f t="shared" ref="BD18" si="7">AV18-AZ18</f>
        <v>6</v>
      </c>
      <c r="BE18" s="170"/>
      <c r="BF18" s="167"/>
      <c r="BG18" s="167"/>
      <c r="BH18" s="173">
        <v>5</v>
      </c>
      <c r="BI18" s="173"/>
      <c r="BJ18" s="174"/>
    </row>
    <row r="19" spans="1:62" ht="24" customHeight="1" thickBot="1">
      <c r="A19" s="165"/>
      <c r="B19" s="167"/>
      <c r="C19" s="167"/>
      <c r="D19" s="167"/>
      <c r="E19" s="167"/>
      <c r="F19" s="167"/>
      <c r="G19" s="168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69"/>
      <c r="AC19" s="169"/>
      <c r="AD19" s="169"/>
      <c r="AE19" s="169"/>
      <c r="AF19" s="169"/>
      <c r="AG19" s="170"/>
      <c r="AH19" s="170"/>
      <c r="AI19" s="167"/>
      <c r="AJ19" s="167"/>
      <c r="AK19" s="170"/>
      <c r="AL19" s="170"/>
      <c r="AM19" s="167"/>
      <c r="AN19" s="167"/>
      <c r="AO19" s="170"/>
      <c r="AP19" s="170"/>
      <c r="AQ19" s="167"/>
      <c r="AR19" s="167"/>
      <c r="AS19" s="170"/>
      <c r="AT19" s="170"/>
      <c r="AU19" s="170"/>
      <c r="AV19" s="170"/>
      <c r="AW19" s="170"/>
      <c r="AX19" s="167"/>
      <c r="AY19" s="167"/>
      <c r="AZ19" s="170"/>
      <c r="BA19" s="170"/>
      <c r="BB19" s="167"/>
      <c r="BC19" s="167"/>
      <c r="BD19" s="170"/>
      <c r="BE19" s="170"/>
      <c r="BF19" s="167"/>
      <c r="BG19" s="167"/>
      <c r="BH19" s="173"/>
      <c r="BI19" s="173"/>
      <c r="BJ19" s="174"/>
    </row>
  </sheetData>
  <mergeCells count="135">
    <mergeCell ref="E2:BF4"/>
    <mergeCell ref="A6:G9"/>
    <mergeCell ref="H6:L9"/>
    <mergeCell ref="M6:Q9"/>
    <mergeCell ref="R6:V9"/>
    <mergeCell ref="W6:AA9"/>
    <mergeCell ref="AB6:AF9"/>
    <mergeCell ref="AV6:AY9"/>
    <mergeCell ref="AZ6:BC9"/>
    <mergeCell ref="BD6:BG9"/>
    <mergeCell ref="BH6:BJ9"/>
    <mergeCell ref="A10:A11"/>
    <mergeCell ref="B10:F11"/>
    <mergeCell ref="G10:G11"/>
    <mergeCell ref="H10:L11"/>
    <mergeCell ref="M10:N10"/>
    <mergeCell ref="P10:Q10"/>
    <mergeCell ref="AG6:AJ9"/>
    <mergeCell ref="AK6:AN9"/>
    <mergeCell ref="AO6:AR9"/>
    <mergeCell ref="AS6:AU9"/>
    <mergeCell ref="BH10:BJ11"/>
    <mergeCell ref="AG10:AJ11"/>
    <mergeCell ref="AK10:AN11"/>
    <mergeCell ref="R10:S10"/>
    <mergeCell ref="U10:V10"/>
    <mergeCell ref="W10:X10"/>
    <mergeCell ref="Z10:AA10"/>
    <mergeCell ref="AB10:AC10"/>
    <mergeCell ref="AE10:AF10"/>
    <mergeCell ref="M11:Q11"/>
    <mergeCell ref="R11:V11"/>
    <mergeCell ref="W11:AA11"/>
    <mergeCell ref="AB11:AF11"/>
    <mergeCell ref="AO10:AR11"/>
    <mergeCell ref="AS10:AU11"/>
    <mergeCell ref="AV10:AY11"/>
    <mergeCell ref="AZ10:BC11"/>
    <mergeCell ref="BD10:BG11"/>
    <mergeCell ref="BD12:BG13"/>
    <mergeCell ref="BH12:BJ13"/>
    <mergeCell ref="H13:L13"/>
    <mergeCell ref="R13:V13"/>
    <mergeCell ref="W13:AA13"/>
    <mergeCell ref="AB13:AF13"/>
    <mergeCell ref="AG12:AJ13"/>
    <mergeCell ref="AK12:AN13"/>
    <mergeCell ref="AO12:AR13"/>
    <mergeCell ref="U12:V12"/>
    <mergeCell ref="W12:X12"/>
    <mergeCell ref="Z12:AA12"/>
    <mergeCell ref="AB12:AC12"/>
    <mergeCell ref="AE12:AF12"/>
    <mergeCell ref="H12:I12"/>
    <mergeCell ref="K12:L12"/>
    <mergeCell ref="M12:Q13"/>
    <mergeCell ref="R12:S12"/>
    <mergeCell ref="A14:A15"/>
    <mergeCell ref="B14:F15"/>
    <mergeCell ref="G14:G15"/>
    <mergeCell ref="H14:I14"/>
    <mergeCell ref="K14:L14"/>
    <mergeCell ref="M14:N14"/>
    <mergeCell ref="AS12:AU13"/>
    <mergeCell ref="AV12:AY13"/>
    <mergeCell ref="AZ12:BC13"/>
    <mergeCell ref="A12:A13"/>
    <mergeCell ref="B12:F13"/>
    <mergeCell ref="G12:G13"/>
    <mergeCell ref="BH14:BJ15"/>
    <mergeCell ref="AG14:AJ15"/>
    <mergeCell ref="AK14:AN15"/>
    <mergeCell ref="P14:Q14"/>
    <mergeCell ref="R14:V15"/>
    <mergeCell ref="W14:X14"/>
    <mergeCell ref="Z14:AA14"/>
    <mergeCell ref="AB14:AC14"/>
    <mergeCell ref="AE14:AF14"/>
    <mergeCell ref="H15:L15"/>
    <mergeCell ref="M15:Q15"/>
    <mergeCell ref="W15:AA15"/>
    <mergeCell ref="AB15:AF15"/>
    <mergeCell ref="AO14:AR15"/>
    <mergeCell ref="AS14:AU15"/>
    <mergeCell ref="AV14:AY15"/>
    <mergeCell ref="AZ14:BC15"/>
    <mergeCell ref="BD14:BG15"/>
    <mergeCell ref="BD16:BG17"/>
    <mergeCell ref="BH16:BJ17"/>
    <mergeCell ref="H17:L17"/>
    <mergeCell ref="M17:Q17"/>
    <mergeCell ref="R17:V17"/>
    <mergeCell ref="AB17:AF17"/>
    <mergeCell ref="AG16:AJ17"/>
    <mergeCell ref="AK16:AN17"/>
    <mergeCell ref="AO16:AR17"/>
    <mergeCell ref="R16:S16"/>
    <mergeCell ref="U16:V16"/>
    <mergeCell ref="W16:AA17"/>
    <mergeCell ref="AB16:AC16"/>
    <mergeCell ref="AE16:AF16"/>
    <mergeCell ref="H16:I16"/>
    <mergeCell ref="K16:L16"/>
    <mergeCell ref="M16:N16"/>
    <mergeCell ref="P16:Q16"/>
    <mergeCell ref="A18:A19"/>
    <mergeCell ref="B18:F19"/>
    <mergeCell ref="G18:G19"/>
    <mergeCell ref="H18:I18"/>
    <mergeCell ref="K18:L18"/>
    <mergeCell ref="M18:N18"/>
    <mergeCell ref="AS16:AU17"/>
    <mergeCell ref="AV16:AY17"/>
    <mergeCell ref="AZ16:BC17"/>
    <mergeCell ref="A16:A17"/>
    <mergeCell ref="B16:F17"/>
    <mergeCell ref="G16:G17"/>
    <mergeCell ref="BH18:BJ19"/>
    <mergeCell ref="AG18:AJ19"/>
    <mergeCell ref="AK18:AN19"/>
    <mergeCell ref="P18:Q18"/>
    <mergeCell ref="R18:S18"/>
    <mergeCell ref="U18:V18"/>
    <mergeCell ref="W18:X18"/>
    <mergeCell ref="Z18:AA18"/>
    <mergeCell ref="AB18:AF19"/>
    <mergeCell ref="H19:L19"/>
    <mergeCell ref="M19:Q19"/>
    <mergeCell ref="R19:V19"/>
    <mergeCell ref="W19:AA19"/>
    <mergeCell ref="AO18:AR19"/>
    <mergeCell ref="AS18:AU19"/>
    <mergeCell ref="AV18:AY19"/>
    <mergeCell ref="AZ18:BC19"/>
    <mergeCell ref="BD18:BG19"/>
  </mergeCells>
  <phoneticPr fontId="3"/>
  <printOptions horizontalCentered="1"/>
  <pageMargins left="0.15748031496062992" right="0.15748031496062992" top="0.15748031496062992" bottom="0.15748031496062992" header="0.19685039370078741" footer="0.15748031496062992"/>
  <pageSetup paperSize="9" scale="74" orientation="landscape" r:id="rId1"/>
  <colBreaks count="1" manualBreakCount="1">
    <brk id="6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9"/>
  <sheetViews>
    <sheetView zoomScale="75" zoomScaleNormal="75" zoomScaleSheetLayoutView="80" workbookViewId="0">
      <selection activeCell="P32" sqref="P32"/>
    </sheetView>
  </sheetViews>
  <sheetFormatPr defaultColWidth="9" defaultRowHeight="11.25"/>
  <cols>
    <col min="1" max="1" width="2.875" style="43" customWidth="1"/>
    <col min="2" max="58" width="2.25" style="43" customWidth="1"/>
    <col min="59" max="59" width="3.5" style="43" customWidth="1"/>
    <col min="60" max="62" width="2.25" style="43" customWidth="1"/>
    <col min="63" max="16384" width="9" style="43"/>
  </cols>
  <sheetData>
    <row r="1" spans="1:68" ht="12.75" customHeight="1" thickBot="1"/>
    <row r="2" spans="1:68" ht="12.75" customHeight="1" thickTop="1">
      <c r="E2" s="179" t="s">
        <v>202</v>
      </c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1"/>
    </row>
    <row r="3" spans="1:68" ht="12.75" customHeight="1">
      <c r="E3" s="182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4"/>
    </row>
    <row r="4" spans="1:68" ht="12.75" customHeight="1" thickBot="1">
      <c r="E4" s="185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7"/>
    </row>
    <row r="5" spans="1:68" ht="24.75" customHeight="1" thickTop="1" thickBot="1"/>
    <row r="6" spans="1:68" ht="12.75" customHeight="1" thickTop="1">
      <c r="A6" s="144"/>
      <c r="B6" s="145"/>
      <c r="C6" s="145"/>
      <c r="D6" s="145"/>
      <c r="E6" s="145"/>
      <c r="F6" s="145"/>
      <c r="G6" s="146"/>
      <c r="H6" s="150" t="str">
        <f>B10</f>
        <v>FCみやぎ　　   　　　バルセロナ２ｎｄ</v>
      </c>
      <c r="I6" s="150"/>
      <c r="J6" s="150"/>
      <c r="K6" s="150"/>
      <c r="L6" s="150"/>
      <c r="M6" s="152" t="str">
        <f>B12</f>
        <v>FCオークス</v>
      </c>
      <c r="N6" s="150"/>
      <c r="O6" s="150"/>
      <c r="P6" s="150"/>
      <c r="Q6" s="153"/>
      <c r="R6" s="150" t="str">
        <f>B14</f>
        <v>コバルトーレ
女川</v>
      </c>
      <c r="S6" s="150"/>
      <c r="T6" s="150"/>
      <c r="U6" s="150"/>
      <c r="V6" s="150"/>
      <c r="W6" s="152" t="str">
        <f>B16</f>
        <v>Resilience</v>
      </c>
      <c r="X6" s="150"/>
      <c r="Y6" s="150"/>
      <c r="Z6" s="150"/>
      <c r="AA6" s="153"/>
      <c r="AB6" s="150" t="str">
        <f>B18</f>
        <v>七ヶ浜SC</v>
      </c>
      <c r="AC6" s="150"/>
      <c r="AD6" s="150"/>
      <c r="AE6" s="150"/>
      <c r="AF6" s="150"/>
      <c r="AG6" s="171" t="s">
        <v>47</v>
      </c>
      <c r="AH6" s="156"/>
      <c r="AI6" s="156"/>
      <c r="AJ6" s="156"/>
      <c r="AK6" s="156" t="s">
        <v>48</v>
      </c>
      <c r="AL6" s="156"/>
      <c r="AM6" s="156"/>
      <c r="AN6" s="156"/>
      <c r="AO6" s="156" t="s">
        <v>49</v>
      </c>
      <c r="AP6" s="156"/>
      <c r="AQ6" s="156"/>
      <c r="AR6" s="156"/>
      <c r="AS6" s="156" t="s">
        <v>50</v>
      </c>
      <c r="AT6" s="156"/>
      <c r="AU6" s="156"/>
      <c r="AV6" s="156" t="s">
        <v>51</v>
      </c>
      <c r="AW6" s="156"/>
      <c r="AX6" s="156"/>
      <c r="AY6" s="156"/>
      <c r="AZ6" s="156" t="s">
        <v>52</v>
      </c>
      <c r="BA6" s="156"/>
      <c r="BB6" s="156"/>
      <c r="BC6" s="156"/>
      <c r="BD6" s="156" t="s">
        <v>53</v>
      </c>
      <c r="BE6" s="156"/>
      <c r="BF6" s="156"/>
      <c r="BG6" s="156"/>
      <c r="BH6" s="158" t="s">
        <v>54</v>
      </c>
      <c r="BI6" s="159"/>
      <c r="BJ6" s="160"/>
    </row>
    <row r="7" spans="1:68" ht="12.75" customHeight="1">
      <c r="A7" s="147"/>
      <c r="B7" s="148"/>
      <c r="C7" s="148"/>
      <c r="D7" s="148"/>
      <c r="E7" s="148"/>
      <c r="F7" s="148"/>
      <c r="G7" s="149"/>
      <c r="H7" s="151"/>
      <c r="I7" s="151"/>
      <c r="J7" s="151"/>
      <c r="K7" s="151"/>
      <c r="L7" s="151"/>
      <c r="M7" s="154"/>
      <c r="N7" s="151"/>
      <c r="O7" s="151"/>
      <c r="P7" s="151"/>
      <c r="Q7" s="155"/>
      <c r="R7" s="151"/>
      <c r="S7" s="151"/>
      <c r="T7" s="151"/>
      <c r="U7" s="151"/>
      <c r="V7" s="151"/>
      <c r="W7" s="154"/>
      <c r="X7" s="151"/>
      <c r="Y7" s="151"/>
      <c r="Z7" s="151"/>
      <c r="AA7" s="155"/>
      <c r="AB7" s="151"/>
      <c r="AC7" s="151"/>
      <c r="AD7" s="151"/>
      <c r="AE7" s="151"/>
      <c r="AF7" s="151"/>
      <c r="AG7" s="172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61"/>
      <c r="BI7" s="162"/>
      <c r="BJ7" s="163"/>
    </row>
    <row r="8" spans="1:68" ht="12.75" customHeight="1">
      <c r="A8" s="147"/>
      <c r="B8" s="148"/>
      <c r="C8" s="148"/>
      <c r="D8" s="148"/>
      <c r="E8" s="148"/>
      <c r="F8" s="148"/>
      <c r="G8" s="149"/>
      <c r="H8" s="151"/>
      <c r="I8" s="151"/>
      <c r="J8" s="151"/>
      <c r="K8" s="151"/>
      <c r="L8" s="151"/>
      <c r="M8" s="154"/>
      <c r="N8" s="151"/>
      <c r="O8" s="151"/>
      <c r="P8" s="151"/>
      <c r="Q8" s="155"/>
      <c r="R8" s="151"/>
      <c r="S8" s="151"/>
      <c r="T8" s="151"/>
      <c r="U8" s="151"/>
      <c r="V8" s="151"/>
      <c r="W8" s="154"/>
      <c r="X8" s="151"/>
      <c r="Y8" s="151"/>
      <c r="Z8" s="151"/>
      <c r="AA8" s="155"/>
      <c r="AB8" s="151"/>
      <c r="AC8" s="151"/>
      <c r="AD8" s="151"/>
      <c r="AE8" s="151"/>
      <c r="AF8" s="151"/>
      <c r="AG8" s="172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61"/>
      <c r="BI8" s="162"/>
      <c r="BJ8" s="163"/>
      <c r="BP8" s="43">
        <f>SUM(AI10*1000,AM10*100,BF10)</f>
        <v>0</v>
      </c>
    </row>
    <row r="9" spans="1:68" ht="12.75" customHeight="1" thickBot="1">
      <c r="A9" s="147"/>
      <c r="B9" s="148"/>
      <c r="C9" s="148"/>
      <c r="D9" s="148"/>
      <c r="E9" s="148"/>
      <c r="F9" s="148"/>
      <c r="G9" s="149"/>
      <c r="H9" s="151"/>
      <c r="I9" s="151"/>
      <c r="J9" s="151"/>
      <c r="K9" s="151"/>
      <c r="L9" s="151"/>
      <c r="M9" s="154"/>
      <c r="N9" s="151"/>
      <c r="O9" s="151"/>
      <c r="P9" s="151"/>
      <c r="Q9" s="155"/>
      <c r="R9" s="151"/>
      <c r="S9" s="151"/>
      <c r="T9" s="151"/>
      <c r="U9" s="151"/>
      <c r="V9" s="151"/>
      <c r="W9" s="154"/>
      <c r="X9" s="151"/>
      <c r="Y9" s="151"/>
      <c r="Z9" s="151"/>
      <c r="AA9" s="155"/>
      <c r="AB9" s="151"/>
      <c r="AC9" s="151"/>
      <c r="AD9" s="151"/>
      <c r="AE9" s="151"/>
      <c r="AF9" s="151"/>
      <c r="AG9" s="172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61"/>
      <c r="BI9" s="162"/>
      <c r="BJ9" s="163"/>
      <c r="BP9" s="43">
        <f>SUM(AI12*1000,AM12*100,BF12)</f>
        <v>0</v>
      </c>
    </row>
    <row r="10" spans="1:68" ht="24" customHeight="1" thickBot="1">
      <c r="A10" s="164">
        <v>6</v>
      </c>
      <c r="B10" s="166" t="s">
        <v>199</v>
      </c>
      <c r="C10" s="167"/>
      <c r="D10" s="167"/>
      <c r="E10" s="167"/>
      <c r="F10" s="167"/>
      <c r="G10" s="168" t="s">
        <v>56</v>
      </c>
      <c r="H10" s="169"/>
      <c r="I10" s="169"/>
      <c r="J10" s="169"/>
      <c r="K10" s="169"/>
      <c r="L10" s="169"/>
      <c r="M10" s="170"/>
      <c r="N10" s="170"/>
      <c r="O10" s="126" t="s">
        <v>57</v>
      </c>
      <c r="P10" s="170"/>
      <c r="Q10" s="170"/>
      <c r="R10" s="170"/>
      <c r="S10" s="170"/>
      <c r="T10" s="126" t="s">
        <v>57</v>
      </c>
      <c r="U10" s="170"/>
      <c r="V10" s="170"/>
      <c r="W10" s="170"/>
      <c r="X10" s="170"/>
      <c r="Y10" s="126" t="s">
        <v>57</v>
      </c>
      <c r="Z10" s="170"/>
      <c r="AA10" s="170"/>
      <c r="AB10" s="175"/>
      <c r="AC10" s="175"/>
      <c r="AD10" s="127" t="s">
        <v>57</v>
      </c>
      <c r="AE10" s="175"/>
      <c r="AF10" s="175"/>
      <c r="AG10" s="170">
        <v>3</v>
      </c>
      <c r="AH10" s="170"/>
      <c r="AI10" s="167"/>
      <c r="AJ10" s="167"/>
      <c r="AK10" s="170">
        <v>1</v>
      </c>
      <c r="AL10" s="170"/>
      <c r="AM10" s="167"/>
      <c r="AN10" s="167"/>
      <c r="AO10" s="170">
        <v>4</v>
      </c>
      <c r="AP10" s="170"/>
      <c r="AQ10" s="167"/>
      <c r="AR10" s="167"/>
      <c r="AS10" s="170">
        <f>SUM(AG10*3,AK10)</f>
        <v>10</v>
      </c>
      <c r="AT10" s="170"/>
      <c r="AU10" s="170"/>
      <c r="AV10" s="170">
        <v>10</v>
      </c>
      <c r="AW10" s="170"/>
      <c r="AX10" s="167"/>
      <c r="AY10" s="167"/>
      <c r="AZ10" s="170">
        <v>13</v>
      </c>
      <c r="BA10" s="170"/>
      <c r="BB10" s="167"/>
      <c r="BC10" s="167"/>
      <c r="BD10" s="170">
        <f>AV10-AZ10</f>
        <v>-3</v>
      </c>
      <c r="BE10" s="170"/>
      <c r="BF10" s="167"/>
      <c r="BG10" s="167"/>
      <c r="BH10" s="173">
        <v>6</v>
      </c>
      <c r="BI10" s="173"/>
      <c r="BJ10" s="174"/>
      <c r="BP10" s="43">
        <f>SUM(AI14*1000,AM14*100,BF14)</f>
        <v>0</v>
      </c>
    </row>
    <row r="11" spans="1:68" ht="24" customHeight="1" thickBot="1">
      <c r="A11" s="165"/>
      <c r="B11" s="167"/>
      <c r="C11" s="167"/>
      <c r="D11" s="167"/>
      <c r="E11" s="167"/>
      <c r="F11" s="167"/>
      <c r="G11" s="168"/>
      <c r="H11" s="169"/>
      <c r="I11" s="169"/>
      <c r="J11" s="169"/>
      <c r="K11" s="169"/>
      <c r="L11" s="169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75"/>
      <c r="AC11" s="175"/>
      <c r="AD11" s="175"/>
      <c r="AE11" s="175"/>
      <c r="AF11" s="175"/>
      <c r="AG11" s="170"/>
      <c r="AH11" s="170"/>
      <c r="AI11" s="167"/>
      <c r="AJ11" s="167"/>
      <c r="AK11" s="170"/>
      <c r="AL11" s="170"/>
      <c r="AM11" s="167"/>
      <c r="AN11" s="167"/>
      <c r="AO11" s="170"/>
      <c r="AP11" s="170"/>
      <c r="AQ11" s="167"/>
      <c r="AR11" s="167"/>
      <c r="AS11" s="170"/>
      <c r="AT11" s="170"/>
      <c r="AU11" s="170"/>
      <c r="AV11" s="170"/>
      <c r="AW11" s="170"/>
      <c r="AX11" s="167"/>
      <c r="AY11" s="167"/>
      <c r="AZ11" s="170"/>
      <c r="BA11" s="170"/>
      <c r="BB11" s="167"/>
      <c r="BC11" s="167"/>
      <c r="BD11" s="170"/>
      <c r="BE11" s="170"/>
      <c r="BF11" s="167"/>
      <c r="BG11" s="167"/>
      <c r="BH11" s="173"/>
      <c r="BI11" s="173"/>
      <c r="BJ11" s="174"/>
      <c r="BP11" s="43">
        <f>SUM(AI16*1000,AM16*100,BF16)</f>
        <v>0</v>
      </c>
    </row>
    <row r="12" spans="1:68" ht="24" customHeight="1" thickBot="1">
      <c r="A12" s="164">
        <v>7</v>
      </c>
      <c r="B12" s="166" t="s">
        <v>200</v>
      </c>
      <c r="C12" s="167"/>
      <c r="D12" s="167"/>
      <c r="E12" s="167"/>
      <c r="F12" s="167"/>
      <c r="G12" s="168" t="s">
        <v>56</v>
      </c>
      <c r="H12" s="170"/>
      <c r="I12" s="170"/>
      <c r="J12" s="126" t="s">
        <v>57</v>
      </c>
      <c r="K12" s="170"/>
      <c r="L12" s="170"/>
      <c r="M12" s="169"/>
      <c r="N12" s="169"/>
      <c r="O12" s="169"/>
      <c r="P12" s="169"/>
      <c r="Q12" s="169"/>
      <c r="R12" s="170"/>
      <c r="S12" s="170"/>
      <c r="T12" s="126" t="s">
        <v>57</v>
      </c>
      <c r="U12" s="170"/>
      <c r="V12" s="170"/>
      <c r="W12" s="170"/>
      <c r="X12" s="170"/>
      <c r="Y12" s="126" t="s">
        <v>57</v>
      </c>
      <c r="Z12" s="170"/>
      <c r="AA12" s="170"/>
      <c r="AB12" s="175"/>
      <c r="AC12" s="175"/>
      <c r="AD12" s="127" t="s">
        <v>57</v>
      </c>
      <c r="AE12" s="175"/>
      <c r="AF12" s="175"/>
      <c r="AG12" s="170">
        <v>2</v>
      </c>
      <c r="AH12" s="170"/>
      <c r="AI12" s="167"/>
      <c r="AJ12" s="167"/>
      <c r="AK12" s="170">
        <f>COUNTIF(H13:AF13,"△")</f>
        <v>0</v>
      </c>
      <c r="AL12" s="170"/>
      <c r="AM12" s="167"/>
      <c r="AN12" s="167"/>
      <c r="AO12" s="170">
        <v>6</v>
      </c>
      <c r="AP12" s="170"/>
      <c r="AQ12" s="167"/>
      <c r="AR12" s="167"/>
      <c r="AS12" s="170">
        <f t="shared" ref="AS12" si="0">SUM(AG12*3,AK12)</f>
        <v>6</v>
      </c>
      <c r="AT12" s="170"/>
      <c r="AU12" s="170"/>
      <c r="AV12" s="170">
        <v>8</v>
      </c>
      <c r="AW12" s="170"/>
      <c r="AX12" s="167"/>
      <c r="AY12" s="167"/>
      <c r="AZ12" s="170">
        <v>32</v>
      </c>
      <c r="BA12" s="170"/>
      <c r="BB12" s="167"/>
      <c r="BC12" s="167"/>
      <c r="BD12" s="170">
        <f t="shared" ref="BD12" si="1">AV12-AZ12</f>
        <v>-24</v>
      </c>
      <c r="BE12" s="170"/>
      <c r="BF12" s="167"/>
      <c r="BG12" s="167"/>
      <c r="BH12" s="173">
        <v>7</v>
      </c>
      <c r="BI12" s="173"/>
      <c r="BJ12" s="174"/>
      <c r="BP12" s="43" t="e">
        <f>SUM(#REF!*1000,#REF!*100,#REF!)</f>
        <v>#REF!</v>
      </c>
    </row>
    <row r="13" spans="1:68" ht="24" customHeight="1" thickBot="1">
      <c r="A13" s="165"/>
      <c r="B13" s="167"/>
      <c r="C13" s="167"/>
      <c r="D13" s="167"/>
      <c r="E13" s="167"/>
      <c r="F13" s="167"/>
      <c r="G13" s="168"/>
      <c r="H13" s="170"/>
      <c r="I13" s="170"/>
      <c r="J13" s="170"/>
      <c r="K13" s="170"/>
      <c r="L13" s="170"/>
      <c r="M13" s="169"/>
      <c r="N13" s="169"/>
      <c r="O13" s="169"/>
      <c r="P13" s="169"/>
      <c r="Q13" s="169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5"/>
      <c r="AC13" s="175"/>
      <c r="AD13" s="175"/>
      <c r="AE13" s="175"/>
      <c r="AF13" s="175"/>
      <c r="AG13" s="170"/>
      <c r="AH13" s="170"/>
      <c r="AI13" s="167"/>
      <c r="AJ13" s="167"/>
      <c r="AK13" s="170"/>
      <c r="AL13" s="170"/>
      <c r="AM13" s="167"/>
      <c r="AN13" s="167"/>
      <c r="AO13" s="170"/>
      <c r="AP13" s="170"/>
      <c r="AQ13" s="167"/>
      <c r="AR13" s="167"/>
      <c r="AS13" s="170"/>
      <c r="AT13" s="170"/>
      <c r="AU13" s="170"/>
      <c r="AV13" s="170"/>
      <c r="AW13" s="170"/>
      <c r="AX13" s="167"/>
      <c r="AY13" s="167"/>
      <c r="AZ13" s="170"/>
      <c r="BA13" s="170"/>
      <c r="BB13" s="167"/>
      <c r="BC13" s="167"/>
      <c r="BD13" s="170"/>
      <c r="BE13" s="170"/>
      <c r="BF13" s="167"/>
      <c r="BG13" s="167"/>
      <c r="BH13" s="173"/>
      <c r="BI13" s="173"/>
      <c r="BJ13" s="174"/>
      <c r="BP13" s="43" t="e">
        <f>SUM(#REF!*1000,#REF!*100,#REF!)</f>
        <v>#REF!</v>
      </c>
    </row>
    <row r="14" spans="1:68" ht="24" customHeight="1" thickBot="1">
      <c r="A14" s="164">
        <v>8</v>
      </c>
      <c r="B14" s="166" t="s">
        <v>65</v>
      </c>
      <c r="C14" s="167"/>
      <c r="D14" s="167"/>
      <c r="E14" s="167"/>
      <c r="F14" s="167"/>
      <c r="G14" s="168" t="s">
        <v>56</v>
      </c>
      <c r="H14" s="170"/>
      <c r="I14" s="170"/>
      <c r="J14" s="126" t="s">
        <v>57</v>
      </c>
      <c r="K14" s="170"/>
      <c r="L14" s="170"/>
      <c r="M14" s="170"/>
      <c r="N14" s="170"/>
      <c r="O14" s="126" t="s">
        <v>57</v>
      </c>
      <c r="P14" s="170"/>
      <c r="Q14" s="170"/>
      <c r="R14" s="169"/>
      <c r="S14" s="169"/>
      <c r="T14" s="169"/>
      <c r="U14" s="169"/>
      <c r="V14" s="169"/>
      <c r="W14" s="170"/>
      <c r="X14" s="170"/>
      <c r="Y14" s="126" t="s">
        <v>57</v>
      </c>
      <c r="Z14" s="170"/>
      <c r="AA14" s="170"/>
      <c r="AB14" s="175"/>
      <c r="AC14" s="175"/>
      <c r="AD14" s="127" t="s">
        <v>57</v>
      </c>
      <c r="AE14" s="175"/>
      <c r="AF14" s="175"/>
      <c r="AG14" s="170">
        <v>1</v>
      </c>
      <c r="AH14" s="170"/>
      <c r="AI14" s="167"/>
      <c r="AJ14" s="167"/>
      <c r="AK14" s="170">
        <f>COUNTIF(H15:AF15,"△")</f>
        <v>0</v>
      </c>
      <c r="AL14" s="170"/>
      <c r="AM14" s="167"/>
      <c r="AN14" s="167"/>
      <c r="AO14" s="170">
        <v>7</v>
      </c>
      <c r="AP14" s="170"/>
      <c r="AQ14" s="167"/>
      <c r="AR14" s="167"/>
      <c r="AS14" s="170">
        <f t="shared" ref="AS14" si="2">SUM(AG14*3,AK14)</f>
        <v>3</v>
      </c>
      <c r="AT14" s="170"/>
      <c r="AU14" s="170"/>
      <c r="AV14" s="170">
        <v>6</v>
      </c>
      <c r="AW14" s="170"/>
      <c r="AX14" s="167"/>
      <c r="AY14" s="167"/>
      <c r="AZ14" s="170">
        <v>36</v>
      </c>
      <c r="BA14" s="170"/>
      <c r="BB14" s="167"/>
      <c r="BC14" s="167"/>
      <c r="BD14" s="170">
        <f t="shared" ref="BD14" si="3">AV14-AZ14</f>
        <v>-30</v>
      </c>
      <c r="BE14" s="170"/>
      <c r="BF14" s="167"/>
      <c r="BG14" s="167"/>
      <c r="BH14" s="173">
        <v>8</v>
      </c>
      <c r="BI14" s="173"/>
      <c r="BJ14" s="174"/>
    </row>
    <row r="15" spans="1:68" ht="24" customHeight="1" thickBot="1">
      <c r="A15" s="165"/>
      <c r="B15" s="167"/>
      <c r="C15" s="167"/>
      <c r="D15" s="167"/>
      <c r="E15" s="167"/>
      <c r="F15" s="167"/>
      <c r="G15" s="168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69"/>
      <c r="S15" s="169"/>
      <c r="T15" s="169"/>
      <c r="U15" s="169"/>
      <c r="V15" s="169"/>
      <c r="W15" s="170"/>
      <c r="X15" s="170"/>
      <c r="Y15" s="170"/>
      <c r="Z15" s="170"/>
      <c r="AA15" s="170"/>
      <c r="AB15" s="175"/>
      <c r="AC15" s="175"/>
      <c r="AD15" s="175"/>
      <c r="AE15" s="175"/>
      <c r="AF15" s="175"/>
      <c r="AG15" s="170"/>
      <c r="AH15" s="170"/>
      <c r="AI15" s="167"/>
      <c r="AJ15" s="167"/>
      <c r="AK15" s="170"/>
      <c r="AL15" s="170"/>
      <c r="AM15" s="167"/>
      <c r="AN15" s="167"/>
      <c r="AO15" s="170"/>
      <c r="AP15" s="170"/>
      <c r="AQ15" s="167"/>
      <c r="AR15" s="167"/>
      <c r="AS15" s="170"/>
      <c r="AT15" s="170"/>
      <c r="AU15" s="170"/>
      <c r="AV15" s="170"/>
      <c r="AW15" s="170"/>
      <c r="AX15" s="167"/>
      <c r="AY15" s="167"/>
      <c r="AZ15" s="170"/>
      <c r="BA15" s="170"/>
      <c r="BB15" s="167"/>
      <c r="BC15" s="167"/>
      <c r="BD15" s="170"/>
      <c r="BE15" s="170"/>
      <c r="BF15" s="167"/>
      <c r="BG15" s="167"/>
      <c r="BH15" s="173"/>
      <c r="BI15" s="173"/>
      <c r="BJ15" s="174"/>
    </row>
    <row r="16" spans="1:68" ht="24" customHeight="1" thickBot="1">
      <c r="A16" s="164">
        <v>9</v>
      </c>
      <c r="B16" s="166" t="s">
        <v>201</v>
      </c>
      <c r="C16" s="167"/>
      <c r="D16" s="167"/>
      <c r="E16" s="167"/>
      <c r="F16" s="167"/>
      <c r="G16" s="168" t="s">
        <v>56</v>
      </c>
      <c r="H16" s="170"/>
      <c r="I16" s="170"/>
      <c r="J16" s="126" t="s">
        <v>57</v>
      </c>
      <c r="K16" s="170"/>
      <c r="L16" s="170"/>
      <c r="M16" s="170"/>
      <c r="N16" s="170"/>
      <c r="O16" s="126" t="s">
        <v>57</v>
      </c>
      <c r="P16" s="170"/>
      <c r="Q16" s="170"/>
      <c r="R16" s="170"/>
      <c r="S16" s="170"/>
      <c r="T16" s="126" t="s">
        <v>57</v>
      </c>
      <c r="U16" s="170"/>
      <c r="V16" s="170"/>
      <c r="W16" s="169"/>
      <c r="X16" s="169"/>
      <c r="Y16" s="169"/>
      <c r="Z16" s="169"/>
      <c r="AA16" s="169"/>
      <c r="AB16" s="175"/>
      <c r="AC16" s="175"/>
      <c r="AD16" s="127" t="s">
        <v>57</v>
      </c>
      <c r="AE16" s="175"/>
      <c r="AF16" s="175"/>
      <c r="AG16" s="170">
        <v>0</v>
      </c>
      <c r="AH16" s="170"/>
      <c r="AI16" s="167"/>
      <c r="AJ16" s="167"/>
      <c r="AK16" s="170">
        <v>1</v>
      </c>
      <c r="AL16" s="170"/>
      <c r="AM16" s="167"/>
      <c r="AN16" s="167"/>
      <c r="AO16" s="170">
        <v>7</v>
      </c>
      <c r="AP16" s="170"/>
      <c r="AQ16" s="167"/>
      <c r="AR16" s="167"/>
      <c r="AS16" s="170">
        <f t="shared" ref="AS16" si="4">SUM(AG16*3,AK16)</f>
        <v>1</v>
      </c>
      <c r="AT16" s="170"/>
      <c r="AU16" s="170"/>
      <c r="AV16" s="170">
        <v>5</v>
      </c>
      <c r="AW16" s="170"/>
      <c r="AX16" s="167"/>
      <c r="AY16" s="167"/>
      <c r="AZ16" s="170">
        <v>27</v>
      </c>
      <c r="BA16" s="170"/>
      <c r="BB16" s="167"/>
      <c r="BC16" s="167"/>
      <c r="BD16" s="170">
        <f t="shared" ref="BD16" si="5">AV16-AZ16</f>
        <v>-22</v>
      </c>
      <c r="BE16" s="170"/>
      <c r="BF16" s="167"/>
      <c r="BG16" s="167"/>
      <c r="BH16" s="173">
        <v>9</v>
      </c>
      <c r="BI16" s="173"/>
      <c r="BJ16" s="174"/>
    </row>
    <row r="17" spans="1:62" ht="24" customHeight="1" thickBot="1">
      <c r="A17" s="165"/>
      <c r="B17" s="167"/>
      <c r="C17" s="167"/>
      <c r="D17" s="167"/>
      <c r="E17" s="167"/>
      <c r="F17" s="167"/>
      <c r="G17" s="168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69"/>
      <c r="X17" s="169"/>
      <c r="Y17" s="169"/>
      <c r="Z17" s="169"/>
      <c r="AA17" s="169"/>
      <c r="AB17" s="175"/>
      <c r="AC17" s="175"/>
      <c r="AD17" s="175"/>
      <c r="AE17" s="175"/>
      <c r="AF17" s="175"/>
      <c r="AG17" s="170"/>
      <c r="AH17" s="170"/>
      <c r="AI17" s="167"/>
      <c r="AJ17" s="167"/>
      <c r="AK17" s="170"/>
      <c r="AL17" s="170"/>
      <c r="AM17" s="167"/>
      <c r="AN17" s="167"/>
      <c r="AO17" s="170"/>
      <c r="AP17" s="170"/>
      <c r="AQ17" s="167"/>
      <c r="AR17" s="167"/>
      <c r="AS17" s="170"/>
      <c r="AT17" s="170"/>
      <c r="AU17" s="170"/>
      <c r="AV17" s="170"/>
      <c r="AW17" s="170"/>
      <c r="AX17" s="167"/>
      <c r="AY17" s="167"/>
      <c r="AZ17" s="170"/>
      <c r="BA17" s="170"/>
      <c r="BB17" s="167"/>
      <c r="BC17" s="167"/>
      <c r="BD17" s="170"/>
      <c r="BE17" s="170"/>
      <c r="BF17" s="167"/>
      <c r="BG17" s="167"/>
      <c r="BH17" s="173"/>
      <c r="BI17" s="173"/>
      <c r="BJ17" s="174"/>
    </row>
    <row r="18" spans="1:62" ht="24" customHeight="1" thickBot="1">
      <c r="A18" s="164">
        <v>10</v>
      </c>
      <c r="B18" s="166" t="s">
        <v>67</v>
      </c>
      <c r="C18" s="167"/>
      <c r="D18" s="167"/>
      <c r="E18" s="167"/>
      <c r="F18" s="167"/>
      <c r="G18" s="168" t="s">
        <v>56</v>
      </c>
      <c r="H18" s="175"/>
      <c r="I18" s="175"/>
      <c r="J18" s="127" t="s">
        <v>57</v>
      </c>
      <c r="K18" s="175"/>
      <c r="L18" s="175"/>
      <c r="M18" s="175"/>
      <c r="N18" s="175"/>
      <c r="O18" s="127" t="s">
        <v>57</v>
      </c>
      <c r="P18" s="175"/>
      <c r="Q18" s="175"/>
      <c r="R18" s="175"/>
      <c r="S18" s="175"/>
      <c r="T18" s="127" t="s">
        <v>57</v>
      </c>
      <c r="U18" s="175"/>
      <c r="V18" s="175"/>
      <c r="W18" s="175"/>
      <c r="X18" s="175"/>
      <c r="Y18" s="127" t="s">
        <v>57</v>
      </c>
      <c r="Z18" s="175"/>
      <c r="AA18" s="175"/>
      <c r="AB18" s="169"/>
      <c r="AC18" s="169"/>
      <c r="AD18" s="169"/>
      <c r="AE18" s="169"/>
      <c r="AF18" s="169"/>
      <c r="AG18" s="175">
        <f>COUNTIF(H19:AF19,"○")</f>
        <v>0</v>
      </c>
      <c r="AH18" s="175"/>
      <c r="AI18" s="176"/>
      <c r="AJ18" s="176"/>
      <c r="AK18" s="175">
        <f>COUNTIF(H19:AF19,"△")</f>
        <v>0</v>
      </c>
      <c r="AL18" s="175"/>
      <c r="AM18" s="176"/>
      <c r="AN18" s="176"/>
      <c r="AO18" s="175">
        <f>COUNTIF(H19:AF19,"●")</f>
        <v>0</v>
      </c>
      <c r="AP18" s="175"/>
      <c r="AQ18" s="176"/>
      <c r="AR18" s="176"/>
      <c r="AS18" s="175">
        <f t="shared" ref="AS18" si="6">SUM(AG18*3,AK18)</f>
        <v>0</v>
      </c>
      <c r="AT18" s="175"/>
      <c r="AU18" s="175"/>
      <c r="AV18" s="175">
        <f>SUM(R18,W18,M18,H18)</f>
        <v>0</v>
      </c>
      <c r="AW18" s="175"/>
      <c r="AX18" s="176"/>
      <c r="AY18" s="176"/>
      <c r="AZ18" s="175">
        <f>SUM(U18,Z18,P18,K18)</f>
        <v>0</v>
      </c>
      <c r="BA18" s="175"/>
      <c r="BB18" s="176"/>
      <c r="BC18" s="176"/>
      <c r="BD18" s="175">
        <f t="shared" ref="BD18" si="7">AV18-AZ18</f>
        <v>0</v>
      </c>
      <c r="BE18" s="175"/>
      <c r="BF18" s="176"/>
      <c r="BG18" s="176"/>
      <c r="BH18" s="177"/>
      <c r="BI18" s="177"/>
      <c r="BJ18" s="178"/>
    </row>
    <row r="19" spans="1:62" ht="24" customHeight="1" thickBot="1">
      <c r="A19" s="165"/>
      <c r="B19" s="167"/>
      <c r="C19" s="167"/>
      <c r="D19" s="167"/>
      <c r="E19" s="167"/>
      <c r="F19" s="167"/>
      <c r="G19" s="168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69"/>
      <c r="AC19" s="169"/>
      <c r="AD19" s="169"/>
      <c r="AE19" s="169"/>
      <c r="AF19" s="169"/>
      <c r="AG19" s="175"/>
      <c r="AH19" s="175"/>
      <c r="AI19" s="176"/>
      <c r="AJ19" s="176"/>
      <c r="AK19" s="175"/>
      <c r="AL19" s="175"/>
      <c r="AM19" s="176"/>
      <c r="AN19" s="176"/>
      <c r="AO19" s="175"/>
      <c r="AP19" s="175"/>
      <c r="AQ19" s="176"/>
      <c r="AR19" s="176"/>
      <c r="AS19" s="175"/>
      <c r="AT19" s="175"/>
      <c r="AU19" s="175"/>
      <c r="AV19" s="175"/>
      <c r="AW19" s="175"/>
      <c r="AX19" s="176"/>
      <c r="AY19" s="176"/>
      <c r="AZ19" s="175"/>
      <c r="BA19" s="175"/>
      <c r="BB19" s="176"/>
      <c r="BC19" s="176"/>
      <c r="BD19" s="175"/>
      <c r="BE19" s="175"/>
      <c r="BF19" s="176"/>
      <c r="BG19" s="176"/>
      <c r="BH19" s="177"/>
      <c r="BI19" s="177"/>
      <c r="BJ19" s="178"/>
    </row>
  </sheetData>
  <mergeCells count="135">
    <mergeCell ref="E2:BF4"/>
    <mergeCell ref="A6:G9"/>
    <mergeCell ref="H6:L9"/>
    <mergeCell ref="M6:Q9"/>
    <mergeCell ref="R6:V9"/>
    <mergeCell ref="W6:AA9"/>
    <mergeCell ref="AB6:AF9"/>
    <mergeCell ref="AV6:AY9"/>
    <mergeCell ref="AZ6:BC9"/>
    <mergeCell ref="BD6:BG9"/>
    <mergeCell ref="BH6:BJ9"/>
    <mergeCell ref="A10:A11"/>
    <mergeCell ref="B10:F11"/>
    <mergeCell ref="G10:G11"/>
    <mergeCell ref="H10:L11"/>
    <mergeCell ref="M10:N10"/>
    <mergeCell ref="P10:Q10"/>
    <mergeCell ref="AG6:AJ9"/>
    <mergeCell ref="AK6:AN9"/>
    <mergeCell ref="AO6:AR9"/>
    <mergeCell ref="AS6:AU9"/>
    <mergeCell ref="BH10:BJ11"/>
    <mergeCell ref="AG10:AJ11"/>
    <mergeCell ref="AK10:AN11"/>
    <mergeCell ref="R10:S10"/>
    <mergeCell ref="U10:V10"/>
    <mergeCell ref="W10:X10"/>
    <mergeCell ref="Z10:AA10"/>
    <mergeCell ref="AB10:AC10"/>
    <mergeCell ref="AE10:AF10"/>
    <mergeCell ref="M11:Q11"/>
    <mergeCell ref="R11:V11"/>
    <mergeCell ref="W11:AA11"/>
    <mergeCell ref="AB11:AF11"/>
    <mergeCell ref="AO10:AR11"/>
    <mergeCell ref="AS10:AU11"/>
    <mergeCell ref="AV10:AY11"/>
    <mergeCell ref="AZ10:BC11"/>
    <mergeCell ref="BD10:BG11"/>
    <mergeCell ref="BD12:BG13"/>
    <mergeCell ref="BH12:BJ13"/>
    <mergeCell ref="H13:L13"/>
    <mergeCell ref="R13:V13"/>
    <mergeCell ref="W13:AA13"/>
    <mergeCell ref="AB13:AF13"/>
    <mergeCell ref="AG12:AJ13"/>
    <mergeCell ref="AK12:AN13"/>
    <mergeCell ref="AO12:AR13"/>
    <mergeCell ref="U12:V12"/>
    <mergeCell ref="W12:X12"/>
    <mergeCell ref="Z12:AA12"/>
    <mergeCell ref="AB12:AC12"/>
    <mergeCell ref="AE12:AF12"/>
    <mergeCell ref="H12:I12"/>
    <mergeCell ref="K12:L12"/>
    <mergeCell ref="M12:Q13"/>
    <mergeCell ref="R12:S12"/>
    <mergeCell ref="A14:A15"/>
    <mergeCell ref="B14:F15"/>
    <mergeCell ref="G14:G15"/>
    <mergeCell ref="H14:I14"/>
    <mergeCell ref="K14:L14"/>
    <mergeCell ref="M14:N14"/>
    <mergeCell ref="AS12:AU13"/>
    <mergeCell ref="AV12:AY13"/>
    <mergeCell ref="AZ12:BC13"/>
    <mergeCell ref="A12:A13"/>
    <mergeCell ref="B12:F13"/>
    <mergeCell ref="G12:G13"/>
    <mergeCell ref="BH14:BJ15"/>
    <mergeCell ref="AG14:AJ15"/>
    <mergeCell ref="AK14:AN15"/>
    <mergeCell ref="P14:Q14"/>
    <mergeCell ref="R14:V15"/>
    <mergeCell ref="W14:X14"/>
    <mergeCell ref="Z14:AA14"/>
    <mergeCell ref="AB14:AC14"/>
    <mergeCell ref="AE14:AF14"/>
    <mergeCell ref="H15:L15"/>
    <mergeCell ref="M15:Q15"/>
    <mergeCell ref="W15:AA15"/>
    <mergeCell ref="AB15:AF15"/>
    <mergeCell ref="AO14:AR15"/>
    <mergeCell ref="AS14:AU15"/>
    <mergeCell ref="AV14:AY15"/>
    <mergeCell ref="AZ14:BC15"/>
    <mergeCell ref="BD14:BG15"/>
    <mergeCell ref="BD16:BG17"/>
    <mergeCell ref="BH16:BJ17"/>
    <mergeCell ref="H17:L17"/>
    <mergeCell ref="M17:Q17"/>
    <mergeCell ref="R17:V17"/>
    <mergeCell ref="AB17:AF17"/>
    <mergeCell ref="AG16:AJ17"/>
    <mergeCell ref="AK16:AN17"/>
    <mergeCell ref="AO16:AR17"/>
    <mergeCell ref="R16:S16"/>
    <mergeCell ref="U16:V16"/>
    <mergeCell ref="W16:AA17"/>
    <mergeCell ref="AB16:AC16"/>
    <mergeCell ref="AE16:AF16"/>
    <mergeCell ref="H16:I16"/>
    <mergeCell ref="K16:L16"/>
    <mergeCell ref="M16:N16"/>
    <mergeCell ref="P16:Q16"/>
    <mergeCell ref="A18:A19"/>
    <mergeCell ref="B18:F19"/>
    <mergeCell ref="G18:G19"/>
    <mergeCell ref="H18:I18"/>
    <mergeCell ref="K18:L18"/>
    <mergeCell ref="M18:N18"/>
    <mergeCell ref="AS16:AU17"/>
    <mergeCell ref="AV16:AY17"/>
    <mergeCell ref="AZ16:BC17"/>
    <mergeCell ref="A16:A17"/>
    <mergeCell ref="B16:F17"/>
    <mergeCell ref="G16:G17"/>
    <mergeCell ref="BH18:BJ19"/>
    <mergeCell ref="AG18:AJ19"/>
    <mergeCell ref="AK18:AN19"/>
    <mergeCell ref="P18:Q18"/>
    <mergeCell ref="R18:S18"/>
    <mergeCell ref="U18:V18"/>
    <mergeCell ref="W18:X18"/>
    <mergeCell ref="Z18:AA18"/>
    <mergeCell ref="AB18:AF19"/>
    <mergeCell ref="H19:L19"/>
    <mergeCell ref="M19:Q19"/>
    <mergeCell ref="R19:V19"/>
    <mergeCell ref="W19:AA19"/>
    <mergeCell ref="AO18:AR19"/>
    <mergeCell ref="AS18:AU19"/>
    <mergeCell ref="AV18:AY19"/>
    <mergeCell ref="AZ18:BC19"/>
    <mergeCell ref="BD18:BG19"/>
  </mergeCells>
  <phoneticPr fontId="3"/>
  <printOptions horizontalCentered="1"/>
  <pageMargins left="0.15748031496062992" right="0.15748031496062992" top="0.15748031496062992" bottom="0.15748031496062992" header="0.19685039370078741" footer="0.15748031496062992"/>
  <pageSetup paperSize="9" scale="74" orientation="landscape" r:id="rId1"/>
  <colBreaks count="1" manualBreakCount="1">
    <brk id="6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Q68"/>
  <sheetViews>
    <sheetView view="pageBreakPreview" topLeftCell="A46" zoomScaleNormal="100" zoomScaleSheetLayoutView="100" workbookViewId="0">
      <selection activeCell="H67" sqref="H67:I67"/>
    </sheetView>
  </sheetViews>
  <sheetFormatPr defaultColWidth="9" defaultRowHeight="13.5"/>
  <cols>
    <col min="1" max="1" width="8" style="42" customWidth="1"/>
    <col min="2" max="2" width="10.375" style="42" customWidth="1"/>
    <col min="3" max="3" width="8" style="42" customWidth="1"/>
    <col min="4" max="4" width="15.125" style="42" customWidth="1"/>
    <col min="5" max="16384" width="9" style="42"/>
  </cols>
  <sheetData>
    <row r="1" spans="1:17" s="1" customFormat="1" ht="19.5" thickBot="1">
      <c r="A1" s="188" t="s">
        <v>86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</row>
    <row r="2" spans="1:17" s="7" customFormat="1" ht="26.25" customHeight="1">
      <c r="A2" s="2" t="s">
        <v>0</v>
      </c>
      <c r="B2" s="3" t="s">
        <v>1</v>
      </c>
      <c r="C2" s="4" t="s">
        <v>2</v>
      </c>
      <c r="D2" s="5" t="s">
        <v>3</v>
      </c>
      <c r="E2" s="189" t="s">
        <v>4</v>
      </c>
      <c r="F2" s="189"/>
      <c r="G2" s="189"/>
      <c r="H2" s="189"/>
      <c r="I2" s="189"/>
      <c r="J2" s="6" t="s">
        <v>5</v>
      </c>
      <c r="K2" s="6" t="s">
        <v>6</v>
      </c>
      <c r="L2" s="6" t="s">
        <v>7</v>
      </c>
      <c r="M2" s="64" t="s">
        <v>8</v>
      </c>
    </row>
    <row r="3" spans="1:17" s="1" customFormat="1" ht="24.75" customHeight="1">
      <c r="A3" s="190" t="s">
        <v>9</v>
      </c>
      <c r="B3" s="8">
        <v>44654</v>
      </c>
      <c r="C3" s="9">
        <v>0.41666666666666669</v>
      </c>
      <c r="D3" s="10" t="s">
        <v>10</v>
      </c>
      <c r="E3" s="193" t="str">
        <f>Q3</f>
        <v>ACエボルティーボ</v>
      </c>
      <c r="F3" s="194"/>
      <c r="G3" s="11" t="s">
        <v>93</v>
      </c>
      <c r="H3" s="195" t="str">
        <f>Q6</f>
        <v>FCオークス</v>
      </c>
      <c r="I3" s="196"/>
      <c r="J3" s="12" t="str">
        <f>E5</f>
        <v>AC.AZZURRI２ｎｄ</v>
      </c>
      <c r="K3" s="13" t="str">
        <f>H5</f>
        <v>フォーリークラッセ</v>
      </c>
      <c r="L3" s="13" t="str">
        <f>K3</f>
        <v>フォーリークラッセ</v>
      </c>
      <c r="M3" s="65" t="str">
        <f>J3</f>
        <v>AC.AZZURRI２ｎｄ</v>
      </c>
      <c r="O3" s="1">
        <v>1</v>
      </c>
      <c r="P3" s="1">
        <v>4</v>
      </c>
      <c r="Q3" s="1" t="s">
        <v>12</v>
      </c>
    </row>
    <row r="4" spans="1:17" s="1" customFormat="1" ht="24.75" customHeight="1">
      <c r="A4" s="191"/>
      <c r="B4" s="8">
        <v>44654</v>
      </c>
      <c r="C4" s="9">
        <v>0.5</v>
      </c>
      <c r="D4" s="10" t="s">
        <v>10</v>
      </c>
      <c r="E4" s="197" t="str">
        <f>Q4</f>
        <v>ベガルタ２ｎｄ</v>
      </c>
      <c r="F4" s="198"/>
      <c r="G4" s="14" t="s">
        <v>92</v>
      </c>
      <c r="H4" s="199" t="str">
        <f>Q8</f>
        <v>FCみやぎ２ｎｄ</v>
      </c>
      <c r="I4" s="199"/>
      <c r="J4" s="15" t="str">
        <f>E3</f>
        <v>ACエボルティーボ</v>
      </c>
      <c r="K4" s="16" t="str">
        <f>H3</f>
        <v>FCオークス</v>
      </c>
      <c r="L4" s="16" t="str">
        <f>K4</f>
        <v>FCオークス</v>
      </c>
      <c r="M4" s="66" t="str">
        <f>J4</f>
        <v>ACエボルティーボ</v>
      </c>
      <c r="O4" s="1">
        <v>2</v>
      </c>
      <c r="P4" s="1">
        <v>6</v>
      </c>
      <c r="Q4" s="1" t="s">
        <v>14</v>
      </c>
    </row>
    <row r="5" spans="1:17" s="1" customFormat="1" ht="24.75" customHeight="1">
      <c r="A5" s="191"/>
      <c r="B5" s="17">
        <v>44654</v>
      </c>
      <c r="C5" s="18">
        <v>0.58333333333333337</v>
      </c>
      <c r="D5" s="19" t="s">
        <v>10</v>
      </c>
      <c r="E5" s="197" t="str">
        <f>Q5</f>
        <v>AC.AZZURRI２ｎｄ</v>
      </c>
      <c r="F5" s="198"/>
      <c r="G5" s="14" t="s">
        <v>91</v>
      </c>
      <c r="H5" s="200" t="str">
        <f>Q10</f>
        <v>フォーリークラッセ</v>
      </c>
      <c r="I5" s="200"/>
      <c r="J5" s="20" t="str">
        <f>E4</f>
        <v>ベガルタ２ｎｄ</v>
      </c>
      <c r="K5" s="21" t="str">
        <f>H4</f>
        <v>FCみやぎ２ｎｄ</v>
      </c>
      <c r="L5" s="21" t="str">
        <f>K5</f>
        <v>FCみやぎ２ｎｄ</v>
      </c>
      <c r="M5" s="67" t="str">
        <f>J5</f>
        <v>ベガルタ２ｎｄ</v>
      </c>
      <c r="O5" s="1">
        <v>3</v>
      </c>
      <c r="P5" s="1">
        <v>8</v>
      </c>
      <c r="Q5" s="1" t="s">
        <v>15</v>
      </c>
    </row>
    <row r="6" spans="1:17" s="1" customFormat="1" ht="24.75" customHeight="1">
      <c r="A6" s="191"/>
      <c r="B6" s="17">
        <v>44653</v>
      </c>
      <c r="C6" s="18">
        <v>0.5625</v>
      </c>
      <c r="D6" s="19" t="s">
        <v>16</v>
      </c>
      <c r="E6" s="201" t="str">
        <f>Q7</f>
        <v>DUOパーク</v>
      </c>
      <c r="F6" s="202"/>
      <c r="G6" s="83" t="s">
        <v>13</v>
      </c>
      <c r="H6" s="195" t="str">
        <f>Q12</f>
        <v>七ヶ浜SC</v>
      </c>
      <c r="I6" s="203"/>
      <c r="J6" s="20" t="str">
        <f>E7</f>
        <v>コバルトーレ</v>
      </c>
      <c r="K6" s="21" t="str">
        <f>H7</f>
        <v>Resilience</v>
      </c>
      <c r="L6" s="21" t="str">
        <f>K6</f>
        <v>Resilience</v>
      </c>
      <c r="M6" s="67" t="str">
        <f>E7</f>
        <v>コバルトーレ</v>
      </c>
      <c r="O6" s="1">
        <v>5</v>
      </c>
      <c r="P6" s="1">
        <v>10</v>
      </c>
      <c r="Q6" s="1" t="s">
        <v>17</v>
      </c>
    </row>
    <row r="7" spans="1:17" s="1" customFormat="1" ht="24.75" customHeight="1">
      <c r="A7" s="192"/>
      <c r="B7" s="26">
        <v>44653</v>
      </c>
      <c r="C7" s="27">
        <v>0.64583333333333337</v>
      </c>
      <c r="D7" s="28" t="s">
        <v>16</v>
      </c>
      <c r="E7" s="204" t="str">
        <f>Q9</f>
        <v>コバルトーレ</v>
      </c>
      <c r="F7" s="205"/>
      <c r="G7" s="22" t="s">
        <v>88</v>
      </c>
      <c r="H7" s="206" t="str">
        <f>Q11</f>
        <v>Resilience</v>
      </c>
      <c r="I7" s="207"/>
      <c r="J7" s="23" t="str">
        <f>E6</f>
        <v>DUOパーク</v>
      </c>
      <c r="K7" s="24" t="str">
        <f>H6</f>
        <v>七ヶ浜SC</v>
      </c>
      <c r="L7" s="24" t="str">
        <f>K7</f>
        <v>七ヶ浜SC</v>
      </c>
      <c r="M7" s="68" t="str">
        <f>E6</f>
        <v>DUOパーク</v>
      </c>
      <c r="O7" s="1">
        <v>7</v>
      </c>
      <c r="P7" s="1">
        <v>9</v>
      </c>
      <c r="Q7" s="1" t="s">
        <v>18</v>
      </c>
    </row>
    <row r="8" spans="1:17" s="1" customFormat="1" ht="24.75" customHeight="1">
      <c r="A8" s="190" t="s">
        <v>19</v>
      </c>
      <c r="B8" s="8">
        <v>44661</v>
      </c>
      <c r="C8" s="9">
        <v>0.41666666666666669</v>
      </c>
      <c r="D8" s="10" t="s">
        <v>20</v>
      </c>
      <c r="E8" s="193" t="str">
        <f>Q8</f>
        <v>FCみやぎ２ｎｄ</v>
      </c>
      <c r="F8" s="194"/>
      <c r="G8" s="11" t="s">
        <v>101</v>
      </c>
      <c r="H8" s="195" t="str">
        <f>Q3</f>
        <v>ACエボルティーボ</v>
      </c>
      <c r="I8" s="196"/>
      <c r="J8" s="12" t="str">
        <f t="shared" ref="J8" si="0">E10</f>
        <v>七ヶ浜SC</v>
      </c>
      <c r="K8" s="13" t="str">
        <f t="shared" ref="K8" si="1">H10</f>
        <v>ベガルタ２ｎｄ</v>
      </c>
      <c r="L8" s="13" t="str">
        <f t="shared" ref="L8:L47" si="2">K8</f>
        <v>ベガルタ２ｎｄ</v>
      </c>
      <c r="M8" s="65" t="str">
        <f t="shared" ref="M8:M10" si="3">J8</f>
        <v>七ヶ浜SC</v>
      </c>
      <c r="O8" s="1">
        <v>6</v>
      </c>
      <c r="P8" s="1">
        <v>1</v>
      </c>
      <c r="Q8" s="1" t="s">
        <v>21</v>
      </c>
    </row>
    <row r="9" spans="1:17" s="1" customFormat="1" ht="24.75" customHeight="1">
      <c r="A9" s="191"/>
      <c r="B9" s="8">
        <v>44661</v>
      </c>
      <c r="C9" s="9">
        <v>0.5</v>
      </c>
      <c r="D9" s="10" t="s">
        <v>20</v>
      </c>
      <c r="E9" s="197" t="str">
        <f>Q6</f>
        <v>FCオークス</v>
      </c>
      <c r="F9" s="198"/>
      <c r="G9" s="14" t="s">
        <v>102</v>
      </c>
      <c r="H9" s="199" t="str">
        <f>Q10</f>
        <v>フォーリークラッセ</v>
      </c>
      <c r="I9" s="199"/>
      <c r="J9" s="15" t="str">
        <f t="shared" ref="J9:J10" si="4">E8</f>
        <v>FCみやぎ２ｎｄ</v>
      </c>
      <c r="K9" s="16" t="str">
        <f t="shared" ref="K9:K10" si="5">H8</f>
        <v>ACエボルティーボ</v>
      </c>
      <c r="L9" s="16" t="str">
        <f t="shared" si="2"/>
        <v>ACエボルティーボ</v>
      </c>
      <c r="M9" s="66" t="str">
        <f t="shared" si="3"/>
        <v>FCみやぎ２ｎｄ</v>
      </c>
      <c r="O9" s="1">
        <v>4</v>
      </c>
      <c r="P9" s="1">
        <v>8</v>
      </c>
      <c r="Q9" s="1" t="s">
        <v>22</v>
      </c>
    </row>
    <row r="10" spans="1:17" s="1" customFormat="1" ht="24.75" customHeight="1">
      <c r="A10" s="191"/>
      <c r="B10" s="17">
        <v>44661</v>
      </c>
      <c r="C10" s="18">
        <v>0.58333333333333337</v>
      </c>
      <c r="D10" s="19" t="s">
        <v>20</v>
      </c>
      <c r="E10" s="197" t="str">
        <f>Q12</f>
        <v>七ヶ浜SC</v>
      </c>
      <c r="F10" s="198"/>
      <c r="G10" s="83" t="s">
        <v>23</v>
      </c>
      <c r="H10" s="200" t="str">
        <f>Q4</f>
        <v>ベガルタ２ｎｄ</v>
      </c>
      <c r="I10" s="200"/>
      <c r="J10" s="20" t="str">
        <f t="shared" si="4"/>
        <v>FCオークス</v>
      </c>
      <c r="K10" s="21" t="str">
        <f t="shared" si="5"/>
        <v>フォーリークラッセ</v>
      </c>
      <c r="L10" s="21" t="str">
        <f t="shared" si="2"/>
        <v>フォーリークラッセ</v>
      </c>
      <c r="M10" s="67" t="str">
        <f t="shared" si="3"/>
        <v>FCオークス</v>
      </c>
      <c r="O10" s="1">
        <v>10</v>
      </c>
      <c r="P10" s="1">
        <v>2</v>
      </c>
      <c r="Q10" s="1" t="s">
        <v>24</v>
      </c>
    </row>
    <row r="11" spans="1:17" s="1" customFormat="1" ht="24.75" customHeight="1">
      <c r="A11" s="191"/>
      <c r="B11" s="25">
        <v>44661</v>
      </c>
      <c r="C11" s="18">
        <v>0.41666666666666669</v>
      </c>
      <c r="D11" s="91" t="s">
        <v>25</v>
      </c>
      <c r="E11" s="201" t="str">
        <f>Q11</f>
        <v>Resilience</v>
      </c>
      <c r="F11" s="202"/>
      <c r="G11" s="14" t="s">
        <v>103</v>
      </c>
      <c r="H11" s="195" t="str">
        <f>Q5</f>
        <v>AC.AZZURRI２ｎｄ</v>
      </c>
      <c r="I11" s="203"/>
      <c r="J11" s="20" t="str">
        <f t="shared" ref="J11" si="6">E12</f>
        <v>コバルトーレ</v>
      </c>
      <c r="K11" s="21" t="str">
        <f t="shared" ref="K11" si="7">H12</f>
        <v>DUOパーク</v>
      </c>
      <c r="L11" s="21" t="str">
        <f t="shared" si="2"/>
        <v>DUOパーク</v>
      </c>
      <c r="M11" s="67" t="str">
        <f t="shared" ref="M11" si="8">E12</f>
        <v>コバルトーレ</v>
      </c>
      <c r="O11" s="1">
        <v>9</v>
      </c>
      <c r="P11" s="1">
        <v>3</v>
      </c>
      <c r="Q11" s="1" t="s">
        <v>26</v>
      </c>
    </row>
    <row r="12" spans="1:17" s="1" customFormat="1" ht="24.75" customHeight="1">
      <c r="A12" s="192" t="s">
        <v>27</v>
      </c>
      <c r="B12" s="26">
        <v>44661</v>
      </c>
      <c r="C12" s="27">
        <v>0.5</v>
      </c>
      <c r="D12" s="31" t="s">
        <v>25</v>
      </c>
      <c r="E12" s="204" t="str">
        <f>Q9</f>
        <v>コバルトーレ</v>
      </c>
      <c r="F12" s="205"/>
      <c r="G12" s="22" t="s">
        <v>104</v>
      </c>
      <c r="H12" s="206" t="str">
        <f>Q7</f>
        <v>DUOパーク</v>
      </c>
      <c r="I12" s="207"/>
      <c r="J12" s="23" t="str">
        <f t="shared" ref="J12" si="9">E11</f>
        <v>Resilience</v>
      </c>
      <c r="K12" s="24" t="str">
        <f t="shared" ref="K12" si="10">H11</f>
        <v>AC.AZZURRI２ｎｄ</v>
      </c>
      <c r="L12" s="24" t="str">
        <f t="shared" si="2"/>
        <v>AC.AZZURRI２ｎｄ</v>
      </c>
      <c r="M12" s="68" t="str">
        <f t="shared" ref="M12" si="11">E11</f>
        <v>Resilience</v>
      </c>
      <c r="O12" s="1">
        <v>7</v>
      </c>
      <c r="P12" s="1">
        <v>5</v>
      </c>
      <c r="Q12" s="1" t="s">
        <v>28</v>
      </c>
    </row>
    <row r="13" spans="1:17" s="1" customFormat="1" ht="24.75" customHeight="1">
      <c r="A13" s="190" t="s">
        <v>29</v>
      </c>
      <c r="B13" s="8">
        <v>44667</v>
      </c>
      <c r="C13" s="9">
        <v>0.5625</v>
      </c>
      <c r="D13" s="10" t="s">
        <v>16</v>
      </c>
      <c r="E13" s="193" t="str">
        <f>Q3</f>
        <v>ACエボルティーボ</v>
      </c>
      <c r="F13" s="194"/>
      <c r="G13" s="11" t="s">
        <v>111</v>
      </c>
      <c r="H13" s="195" t="str">
        <f>Q10</f>
        <v>フォーリークラッセ</v>
      </c>
      <c r="I13" s="196"/>
      <c r="J13" s="12" t="str">
        <f>E14</f>
        <v>FCみやぎ２ｎｄ</v>
      </c>
      <c r="K13" s="13" t="str">
        <f>H14</f>
        <v>七ヶ浜SC</v>
      </c>
      <c r="L13" s="13" t="str">
        <f t="shared" si="2"/>
        <v>七ヶ浜SC</v>
      </c>
      <c r="M13" s="65" t="str">
        <f t="shared" ref="M13:M16" si="12">J13</f>
        <v>FCみやぎ２ｎｄ</v>
      </c>
      <c r="O13" s="1">
        <v>1</v>
      </c>
      <c r="P13" s="1">
        <v>8</v>
      </c>
    </row>
    <row r="14" spans="1:17" s="1" customFormat="1" ht="24.75" customHeight="1">
      <c r="A14" s="191"/>
      <c r="B14" s="8">
        <v>44667</v>
      </c>
      <c r="C14" s="9">
        <v>0.64583333333333337</v>
      </c>
      <c r="D14" s="10" t="s">
        <v>16</v>
      </c>
      <c r="E14" s="197" t="str">
        <f>Q8</f>
        <v>FCみやぎ２ｎｄ</v>
      </c>
      <c r="F14" s="198"/>
      <c r="G14" s="83" t="s">
        <v>11</v>
      </c>
      <c r="H14" s="199" t="str">
        <f>Q12</f>
        <v>七ヶ浜SC</v>
      </c>
      <c r="I14" s="199"/>
      <c r="J14" s="15" t="str">
        <f t="shared" ref="J14" si="13">E13</f>
        <v>ACエボルティーボ</v>
      </c>
      <c r="K14" s="16" t="str">
        <f t="shared" ref="K14" si="14">H13</f>
        <v>フォーリークラッセ</v>
      </c>
      <c r="L14" s="16" t="str">
        <f t="shared" si="2"/>
        <v>フォーリークラッセ</v>
      </c>
      <c r="M14" s="66" t="str">
        <f t="shared" si="12"/>
        <v>ACエボルティーボ</v>
      </c>
      <c r="O14" s="1">
        <v>6</v>
      </c>
      <c r="P14" s="1">
        <v>10</v>
      </c>
    </row>
    <row r="15" spans="1:17" s="1" customFormat="1" ht="24.75" customHeight="1">
      <c r="A15" s="191"/>
      <c r="B15" s="17">
        <v>44752</v>
      </c>
      <c r="C15" s="18">
        <v>0.45833333333333331</v>
      </c>
      <c r="D15" s="19" t="s">
        <v>146</v>
      </c>
      <c r="E15" s="197" t="str">
        <f>Q11</f>
        <v>Resilience</v>
      </c>
      <c r="F15" s="198"/>
      <c r="G15" s="14" t="s">
        <v>160</v>
      </c>
      <c r="H15" s="200" t="str">
        <f>Q6</f>
        <v>FCオークス</v>
      </c>
      <c r="I15" s="200"/>
      <c r="J15" s="93" t="s">
        <v>105</v>
      </c>
      <c r="K15" s="94" t="s">
        <v>106</v>
      </c>
      <c r="L15" s="94" t="str">
        <f t="shared" si="2"/>
        <v>FCオークス</v>
      </c>
      <c r="M15" s="95" t="str">
        <f t="shared" si="12"/>
        <v>FCオークス</v>
      </c>
      <c r="O15" s="1">
        <v>9</v>
      </c>
      <c r="P15" s="1">
        <v>4</v>
      </c>
    </row>
    <row r="16" spans="1:17" s="1" customFormat="1" ht="24.75" customHeight="1">
      <c r="A16" s="191"/>
      <c r="B16" s="25">
        <v>44667</v>
      </c>
      <c r="C16" s="18">
        <v>0.5</v>
      </c>
      <c r="D16" s="19" t="s">
        <v>30</v>
      </c>
      <c r="E16" s="201" t="str">
        <f>Q9</f>
        <v>コバルトーレ</v>
      </c>
      <c r="F16" s="202"/>
      <c r="G16" s="14" t="s">
        <v>112</v>
      </c>
      <c r="H16" s="195" t="str">
        <f>Q4</f>
        <v>ベガルタ２ｎｄ</v>
      </c>
      <c r="I16" s="203"/>
      <c r="J16" s="93" t="s">
        <v>107</v>
      </c>
      <c r="K16" s="94" t="str">
        <f>H15</f>
        <v>FCオークス</v>
      </c>
      <c r="L16" s="94" t="str">
        <f t="shared" si="2"/>
        <v>FCオークス</v>
      </c>
      <c r="M16" s="95" t="str">
        <f t="shared" si="12"/>
        <v>FCオークス</v>
      </c>
      <c r="O16" s="1">
        <v>7</v>
      </c>
      <c r="P16" s="1">
        <v>2</v>
      </c>
    </row>
    <row r="17" spans="1:16" s="1" customFormat="1" ht="24.75" customHeight="1">
      <c r="A17" s="192"/>
      <c r="B17" s="26">
        <v>44667</v>
      </c>
      <c r="C17" s="27">
        <v>0.58333333333333337</v>
      </c>
      <c r="D17" s="28" t="s">
        <v>30</v>
      </c>
      <c r="E17" s="204" t="str">
        <f>Q5</f>
        <v>AC.AZZURRI２ｎｄ</v>
      </c>
      <c r="F17" s="205"/>
      <c r="G17" s="22" t="s">
        <v>113</v>
      </c>
      <c r="H17" s="206" t="str">
        <f>Q7</f>
        <v>DUOパーク</v>
      </c>
      <c r="I17" s="207"/>
      <c r="J17" s="23" t="str">
        <f>E16</f>
        <v>コバルトーレ</v>
      </c>
      <c r="K17" s="24" t="str">
        <f>H16</f>
        <v>ベガルタ２ｎｄ</v>
      </c>
      <c r="L17" s="24" t="str">
        <f t="shared" si="2"/>
        <v>ベガルタ２ｎｄ</v>
      </c>
      <c r="M17" s="68" t="str">
        <f t="shared" ref="M17" si="15">E16</f>
        <v>コバルトーレ</v>
      </c>
      <c r="O17" s="1">
        <v>3</v>
      </c>
      <c r="P17" s="1">
        <v>5</v>
      </c>
    </row>
    <row r="18" spans="1:16" s="1" customFormat="1" ht="24.75" customHeight="1">
      <c r="A18" s="190" t="s">
        <v>32</v>
      </c>
      <c r="B18" s="8">
        <v>44674</v>
      </c>
      <c r="C18" s="9">
        <v>0.39583333333333331</v>
      </c>
      <c r="D18" s="10" t="s">
        <v>20</v>
      </c>
      <c r="E18" s="193" t="str">
        <f>Q47</f>
        <v>七ヶ浜SC</v>
      </c>
      <c r="F18" s="194"/>
      <c r="G18" s="88" t="s">
        <v>33</v>
      </c>
      <c r="H18" s="195" t="str">
        <f>Q38</f>
        <v>ACエボルティーボ</v>
      </c>
      <c r="I18" s="196"/>
      <c r="J18" s="12" t="str">
        <f t="shared" ref="J18" si="16">E20</f>
        <v>コバルトーレ</v>
      </c>
      <c r="K18" s="13" t="str">
        <f t="shared" ref="K18" si="17">H20</f>
        <v>FCみやぎ２ｎｄ</v>
      </c>
      <c r="L18" s="13" t="str">
        <f t="shared" si="2"/>
        <v>FCみやぎ２ｎｄ</v>
      </c>
      <c r="M18" s="65" t="str">
        <f t="shared" ref="M18:M20" si="18">J18</f>
        <v>コバルトーレ</v>
      </c>
      <c r="O18" s="1">
        <v>10</v>
      </c>
      <c r="P18" s="1">
        <v>1</v>
      </c>
    </row>
    <row r="19" spans="1:16" s="1" customFormat="1" ht="24.75" customHeight="1">
      <c r="A19" s="191"/>
      <c r="B19" s="8">
        <v>44674</v>
      </c>
      <c r="C19" s="9">
        <v>0.46527777777777773</v>
      </c>
      <c r="D19" s="10" t="s">
        <v>20</v>
      </c>
      <c r="E19" s="197" t="str">
        <f>Q45</f>
        <v>フォーリークラッセ</v>
      </c>
      <c r="F19" s="198"/>
      <c r="G19" s="14" t="s">
        <v>121</v>
      </c>
      <c r="H19" s="199" t="str">
        <f>Q46</f>
        <v>Resilience</v>
      </c>
      <c r="I19" s="199"/>
      <c r="J19" s="15" t="str">
        <f t="shared" ref="J19:J20" si="19">E18</f>
        <v>七ヶ浜SC</v>
      </c>
      <c r="K19" s="16" t="str">
        <f t="shared" ref="K19:K20" si="20">H18</f>
        <v>ACエボルティーボ</v>
      </c>
      <c r="L19" s="16" t="str">
        <f t="shared" si="2"/>
        <v>ACエボルティーボ</v>
      </c>
      <c r="M19" s="66" t="str">
        <f t="shared" si="18"/>
        <v>七ヶ浜SC</v>
      </c>
      <c r="O19" s="1">
        <v>8</v>
      </c>
      <c r="P19" s="1">
        <v>9</v>
      </c>
    </row>
    <row r="20" spans="1:16" s="1" customFormat="1" ht="24.75" customHeight="1">
      <c r="A20" s="191"/>
      <c r="B20" s="17">
        <v>44674</v>
      </c>
      <c r="C20" s="18">
        <v>0.53472222222222221</v>
      </c>
      <c r="D20" s="19" t="s">
        <v>20</v>
      </c>
      <c r="E20" s="197" t="str">
        <f>Q44</f>
        <v>コバルトーレ</v>
      </c>
      <c r="F20" s="198"/>
      <c r="G20" s="14" t="s">
        <v>122</v>
      </c>
      <c r="H20" s="200" t="str">
        <f>Q43</f>
        <v>FCみやぎ２ｎｄ</v>
      </c>
      <c r="I20" s="200"/>
      <c r="J20" s="20" t="str">
        <f t="shared" si="19"/>
        <v>フォーリークラッセ</v>
      </c>
      <c r="K20" s="21" t="str">
        <f t="shared" si="20"/>
        <v>Resilience</v>
      </c>
      <c r="L20" s="21" t="str">
        <f t="shared" si="2"/>
        <v>Resilience</v>
      </c>
      <c r="M20" s="67" t="str">
        <f t="shared" si="18"/>
        <v>フォーリークラッセ</v>
      </c>
      <c r="O20" s="1">
        <v>7</v>
      </c>
      <c r="P20" s="1">
        <v>6</v>
      </c>
    </row>
    <row r="21" spans="1:16" s="1" customFormat="1" ht="24.75" customHeight="1">
      <c r="A21" s="191"/>
      <c r="B21" s="25">
        <v>44674</v>
      </c>
      <c r="C21" s="18">
        <v>0.60416666666666663</v>
      </c>
      <c r="D21" s="19" t="s">
        <v>20</v>
      </c>
      <c r="E21" s="201" t="str">
        <f>Q41</f>
        <v>FCオークス</v>
      </c>
      <c r="F21" s="202"/>
      <c r="G21" s="14" t="s">
        <v>123</v>
      </c>
      <c r="H21" s="195" t="str">
        <f>Q42</f>
        <v>DUOパーク</v>
      </c>
      <c r="I21" s="203"/>
      <c r="J21" s="20" t="str">
        <f t="shared" ref="J21" si="21">E22</f>
        <v>ベガルタ２ｎｄ</v>
      </c>
      <c r="K21" s="21" t="str">
        <f t="shared" ref="K21" si="22">H22</f>
        <v>AC.AZZURRI２ｎｄ</v>
      </c>
      <c r="L21" s="21" t="str">
        <f t="shared" si="2"/>
        <v>AC.AZZURRI２ｎｄ</v>
      </c>
      <c r="M21" s="67" t="str">
        <f>E22</f>
        <v>ベガルタ２ｎｄ</v>
      </c>
      <c r="O21" s="1">
        <v>4</v>
      </c>
      <c r="P21" s="1">
        <v>5</v>
      </c>
    </row>
    <row r="22" spans="1:16" s="1" customFormat="1" ht="24.75" customHeight="1">
      <c r="A22" s="192"/>
      <c r="B22" s="26">
        <v>44674</v>
      </c>
      <c r="C22" s="27">
        <v>0.67361111111111116</v>
      </c>
      <c r="D22" s="28" t="s">
        <v>20</v>
      </c>
      <c r="E22" s="204" t="str">
        <f>Q39</f>
        <v>ベガルタ２ｎｄ</v>
      </c>
      <c r="F22" s="205"/>
      <c r="G22" s="22" t="s">
        <v>124</v>
      </c>
      <c r="H22" s="206" t="str">
        <f>Q40</f>
        <v>AC.AZZURRI２ｎｄ</v>
      </c>
      <c r="I22" s="207"/>
      <c r="J22" s="23" t="str">
        <f t="shared" ref="J22" si="23">E21</f>
        <v>FCオークス</v>
      </c>
      <c r="K22" s="24" t="str">
        <f t="shared" ref="K22" si="24">H21</f>
        <v>DUOパーク</v>
      </c>
      <c r="L22" s="24" t="str">
        <f t="shared" si="2"/>
        <v>DUOパーク</v>
      </c>
      <c r="M22" s="68" t="str">
        <f t="shared" ref="M22" si="25">E21</f>
        <v>FCオークス</v>
      </c>
      <c r="O22" s="1">
        <v>2</v>
      </c>
      <c r="P22" s="1">
        <v>3</v>
      </c>
    </row>
    <row r="23" spans="1:16" s="1" customFormat="1" ht="24.75" customHeight="1">
      <c r="A23" s="190" t="s">
        <v>34</v>
      </c>
      <c r="B23" s="8">
        <v>44680</v>
      </c>
      <c r="C23" s="9">
        <v>0.5625</v>
      </c>
      <c r="D23" s="10" t="s">
        <v>16</v>
      </c>
      <c r="E23" s="193" t="str">
        <f>Q38</f>
        <v>ACエボルティーボ</v>
      </c>
      <c r="F23" s="194"/>
      <c r="G23" s="11" t="s">
        <v>132</v>
      </c>
      <c r="H23" s="195" t="str">
        <f>Q46</f>
        <v>Resilience</v>
      </c>
      <c r="I23" s="196"/>
      <c r="J23" s="97" t="str">
        <f>E24</f>
        <v>七ヶ浜SC</v>
      </c>
      <c r="K23" s="98" t="str">
        <f>H24</f>
        <v>コバルトーレ</v>
      </c>
      <c r="L23" s="98" t="str">
        <f t="shared" ref="L23:L27" si="26">K23</f>
        <v>コバルトーレ</v>
      </c>
      <c r="M23" s="99" t="str">
        <f t="shared" ref="M23:M26" si="27">J23</f>
        <v>七ヶ浜SC</v>
      </c>
      <c r="O23" s="1">
        <v>1</v>
      </c>
      <c r="P23" s="1">
        <v>9</v>
      </c>
    </row>
    <row r="24" spans="1:16" s="1" customFormat="1" ht="24.75" customHeight="1">
      <c r="A24" s="191"/>
      <c r="B24" s="8">
        <v>44680</v>
      </c>
      <c r="C24" s="9">
        <v>0.64583333333333337</v>
      </c>
      <c r="D24" s="10" t="s">
        <v>16</v>
      </c>
      <c r="E24" s="197" t="str">
        <f>Q47</f>
        <v>七ヶ浜SC</v>
      </c>
      <c r="F24" s="198"/>
      <c r="G24" s="83" t="s">
        <v>31</v>
      </c>
      <c r="H24" s="199" t="str">
        <f>Q44</f>
        <v>コバルトーレ</v>
      </c>
      <c r="I24" s="199"/>
      <c r="J24" s="100" t="str">
        <f t="shared" ref="J24" si="28">E23</f>
        <v>ACエボルティーボ</v>
      </c>
      <c r="K24" s="101" t="str">
        <f t="shared" ref="K24" si="29">H23</f>
        <v>Resilience</v>
      </c>
      <c r="L24" s="101" t="str">
        <f t="shared" si="26"/>
        <v>Resilience</v>
      </c>
      <c r="M24" s="102" t="str">
        <f t="shared" si="27"/>
        <v>ACエボルティーボ</v>
      </c>
      <c r="O24" s="1">
        <v>10</v>
      </c>
      <c r="P24" s="1">
        <v>7</v>
      </c>
    </row>
    <row r="25" spans="1:16" s="1" customFormat="1" ht="24.75" customHeight="1">
      <c r="A25" s="191"/>
      <c r="B25" s="17">
        <v>44680</v>
      </c>
      <c r="C25" s="18">
        <v>0.41666666666666669</v>
      </c>
      <c r="D25" s="19" t="s">
        <v>10</v>
      </c>
      <c r="E25" s="197" t="str">
        <f>Q42</f>
        <v>DUOパーク</v>
      </c>
      <c r="F25" s="198"/>
      <c r="G25" s="14" t="s">
        <v>140</v>
      </c>
      <c r="H25" s="200" t="str">
        <f>Q45</f>
        <v>フォーリークラッセ</v>
      </c>
      <c r="I25" s="200"/>
      <c r="J25" s="93" t="str">
        <f>E27</f>
        <v>ベガルタ２ｎｄ</v>
      </c>
      <c r="K25" s="94" t="str">
        <f>H27</f>
        <v>FCオークス</v>
      </c>
      <c r="L25" s="94" t="str">
        <f t="shared" si="26"/>
        <v>FCオークス</v>
      </c>
      <c r="M25" s="95" t="str">
        <f t="shared" si="27"/>
        <v>ベガルタ２ｎｄ</v>
      </c>
      <c r="O25" s="1">
        <v>5</v>
      </c>
      <c r="P25" s="1">
        <v>8</v>
      </c>
    </row>
    <row r="26" spans="1:16" s="1" customFormat="1" ht="24.75" customHeight="1">
      <c r="A26" s="191"/>
      <c r="B26" s="25">
        <v>44680</v>
      </c>
      <c r="C26" s="18">
        <v>0.5</v>
      </c>
      <c r="D26" s="19" t="s">
        <v>10</v>
      </c>
      <c r="E26" s="201" t="str">
        <f>Q40</f>
        <v>AC.AZZURRI２ｎｄ</v>
      </c>
      <c r="F26" s="202"/>
      <c r="G26" s="14" t="s">
        <v>132</v>
      </c>
      <c r="H26" s="195" t="str">
        <f>Q43</f>
        <v>FCみやぎ２ｎｄ</v>
      </c>
      <c r="I26" s="203"/>
      <c r="J26" s="93" t="str">
        <f>E25</f>
        <v>DUOパーク</v>
      </c>
      <c r="K26" s="94" t="str">
        <f>H25</f>
        <v>フォーリークラッセ</v>
      </c>
      <c r="L26" s="94" t="str">
        <f t="shared" si="26"/>
        <v>フォーリークラッセ</v>
      </c>
      <c r="M26" s="95" t="str">
        <f t="shared" si="27"/>
        <v>DUOパーク</v>
      </c>
      <c r="O26" s="1">
        <v>3</v>
      </c>
      <c r="P26" s="1">
        <v>6</v>
      </c>
    </row>
    <row r="27" spans="1:16" s="1" customFormat="1" ht="24.75" customHeight="1">
      <c r="A27" s="192" t="s">
        <v>27</v>
      </c>
      <c r="B27" s="26">
        <v>44680</v>
      </c>
      <c r="C27" s="27">
        <v>0.58333333333333337</v>
      </c>
      <c r="D27" s="28" t="s">
        <v>10</v>
      </c>
      <c r="E27" s="204" t="str">
        <f>Q39</f>
        <v>ベガルタ２ｎｄ</v>
      </c>
      <c r="F27" s="205"/>
      <c r="G27" s="22" t="s">
        <v>133</v>
      </c>
      <c r="H27" s="206" t="str">
        <f>Q41</f>
        <v>FCオークス</v>
      </c>
      <c r="I27" s="207"/>
      <c r="J27" s="23" t="str">
        <f>E26</f>
        <v>AC.AZZURRI２ｎｄ</v>
      </c>
      <c r="K27" s="24" t="str">
        <f>H26</f>
        <v>FCみやぎ２ｎｄ</v>
      </c>
      <c r="L27" s="24" t="str">
        <f t="shared" si="26"/>
        <v>FCみやぎ２ｎｄ</v>
      </c>
      <c r="M27" s="68" t="str">
        <f t="shared" ref="M27" si="30">E26</f>
        <v>AC.AZZURRI２ｎｄ</v>
      </c>
      <c r="O27" s="1">
        <v>2</v>
      </c>
      <c r="P27" s="1">
        <v>4</v>
      </c>
    </row>
    <row r="28" spans="1:16" s="1" customFormat="1" ht="24.75" customHeight="1">
      <c r="A28" s="190" t="s">
        <v>35</v>
      </c>
      <c r="B28" s="8">
        <v>44682</v>
      </c>
      <c r="C28" s="9">
        <v>0.41666666666666669</v>
      </c>
      <c r="D28" s="29" t="s">
        <v>25</v>
      </c>
      <c r="E28" s="193" t="str">
        <f>Q44</f>
        <v>コバルトーレ</v>
      </c>
      <c r="F28" s="194"/>
      <c r="G28" s="11" t="s">
        <v>134</v>
      </c>
      <c r="H28" s="195" t="str">
        <f>Q38</f>
        <v>ACエボルティーボ</v>
      </c>
      <c r="I28" s="196"/>
      <c r="J28" s="12" t="str">
        <f>E29</f>
        <v>DUOパーク</v>
      </c>
      <c r="K28" s="13" t="str">
        <f>H29</f>
        <v>Resilience</v>
      </c>
      <c r="L28" s="13" t="str">
        <f t="shared" si="2"/>
        <v>Resilience</v>
      </c>
      <c r="M28" s="65" t="str">
        <f t="shared" ref="M28:M30" si="31">J28</f>
        <v>DUOパーク</v>
      </c>
      <c r="O28" s="1">
        <v>7</v>
      </c>
      <c r="P28" s="1">
        <v>1</v>
      </c>
    </row>
    <row r="29" spans="1:16" s="1" customFormat="1" ht="24.75" customHeight="1">
      <c r="A29" s="191"/>
      <c r="B29" s="8">
        <v>44682</v>
      </c>
      <c r="C29" s="9">
        <v>0.5</v>
      </c>
      <c r="D29" s="29" t="s">
        <v>25</v>
      </c>
      <c r="E29" s="197" t="str">
        <f>Q42</f>
        <v>DUOパーク</v>
      </c>
      <c r="F29" s="198"/>
      <c r="G29" s="14" t="s">
        <v>133</v>
      </c>
      <c r="H29" s="199" t="str">
        <f>Q46</f>
        <v>Resilience</v>
      </c>
      <c r="I29" s="199"/>
      <c r="J29" s="15" t="str">
        <f t="shared" ref="J29" si="32">E28</f>
        <v>コバルトーレ</v>
      </c>
      <c r="K29" s="16" t="str">
        <f t="shared" ref="K29" si="33">H28</f>
        <v>ACエボルティーボ</v>
      </c>
      <c r="L29" s="16" t="str">
        <f t="shared" si="2"/>
        <v>ACエボルティーボ</v>
      </c>
      <c r="M29" s="66" t="str">
        <f t="shared" si="31"/>
        <v>コバルトーレ</v>
      </c>
      <c r="O29" s="1">
        <v>5</v>
      </c>
      <c r="P29" s="1">
        <v>9</v>
      </c>
    </row>
    <row r="30" spans="1:16" s="1" customFormat="1" ht="24.75" customHeight="1">
      <c r="A30" s="191"/>
      <c r="B30" s="17">
        <v>44682</v>
      </c>
      <c r="C30" s="18">
        <v>0.41666666666666669</v>
      </c>
      <c r="D30" s="19" t="s">
        <v>10</v>
      </c>
      <c r="E30" s="197" t="str">
        <f>Q47</f>
        <v>七ヶ浜SC</v>
      </c>
      <c r="F30" s="198"/>
      <c r="G30" s="83" t="s">
        <v>36</v>
      </c>
      <c r="H30" s="200" t="str">
        <f>Q40</f>
        <v>AC.AZZURRI２ｎｄ</v>
      </c>
      <c r="I30" s="200"/>
      <c r="J30" s="20" t="str">
        <f>E32</f>
        <v>FCみやぎ２ｎｄ</v>
      </c>
      <c r="K30" s="21" t="str">
        <f>H32</f>
        <v>FCオークス</v>
      </c>
      <c r="L30" s="21" t="str">
        <f t="shared" si="2"/>
        <v>FCオークス</v>
      </c>
      <c r="M30" s="67" t="str">
        <f t="shared" si="31"/>
        <v>FCみやぎ２ｎｄ</v>
      </c>
      <c r="O30" s="1">
        <v>10</v>
      </c>
      <c r="P30" s="1">
        <v>3</v>
      </c>
    </row>
    <row r="31" spans="1:16" s="1" customFormat="1" ht="24.75" customHeight="1">
      <c r="A31" s="191"/>
      <c r="B31" s="25">
        <v>44682</v>
      </c>
      <c r="C31" s="18">
        <v>0.5</v>
      </c>
      <c r="D31" s="19" t="s">
        <v>10</v>
      </c>
      <c r="E31" s="201" t="str">
        <f>Q45</f>
        <v>フォーリークラッセ</v>
      </c>
      <c r="F31" s="202"/>
      <c r="G31" s="14" t="s">
        <v>135</v>
      </c>
      <c r="H31" s="195" t="str">
        <f>Q39</f>
        <v>ベガルタ２ｎｄ</v>
      </c>
      <c r="I31" s="203"/>
      <c r="J31" s="20" t="str">
        <f>E30</f>
        <v>七ヶ浜SC</v>
      </c>
      <c r="K31" s="21" t="str">
        <f>H30</f>
        <v>AC.AZZURRI２ｎｄ</v>
      </c>
      <c r="L31" s="21" t="str">
        <f t="shared" si="2"/>
        <v>AC.AZZURRI２ｎｄ</v>
      </c>
      <c r="M31" s="67" t="str">
        <f>J31</f>
        <v>七ヶ浜SC</v>
      </c>
      <c r="O31" s="1">
        <v>8</v>
      </c>
      <c r="P31" s="1">
        <v>2</v>
      </c>
    </row>
    <row r="32" spans="1:16" s="1" customFormat="1" ht="24.75" customHeight="1">
      <c r="A32" s="192"/>
      <c r="B32" s="26">
        <v>44682</v>
      </c>
      <c r="C32" s="27">
        <v>0.58333333333333337</v>
      </c>
      <c r="D32" s="28" t="s">
        <v>10</v>
      </c>
      <c r="E32" s="204" t="str">
        <f>Q43</f>
        <v>FCみやぎ２ｎｄ</v>
      </c>
      <c r="F32" s="205"/>
      <c r="G32" s="22" t="s">
        <v>135</v>
      </c>
      <c r="H32" s="206" t="str">
        <f>Q41</f>
        <v>FCオークス</v>
      </c>
      <c r="I32" s="207"/>
      <c r="J32" s="23" t="str">
        <f t="shared" ref="J32" si="34">E31</f>
        <v>フォーリークラッセ</v>
      </c>
      <c r="K32" s="24" t="str">
        <f t="shared" ref="K32" si="35">H31</f>
        <v>ベガルタ２ｎｄ</v>
      </c>
      <c r="L32" s="24" t="str">
        <f t="shared" si="2"/>
        <v>ベガルタ２ｎｄ</v>
      </c>
      <c r="M32" s="68" t="str">
        <f t="shared" ref="M32" si="36">E31</f>
        <v>フォーリークラッセ</v>
      </c>
      <c r="O32" s="1">
        <v>6</v>
      </c>
      <c r="P32" s="1">
        <v>4</v>
      </c>
    </row>
    <row r="33" spans="1:17" s="1" customFormat="1" ht="24.75" customHeight="1">
      <c r="A33" s="190" t="s">
        <v>37</v>
      </c>
      <c r="B33" s="8">
        <v>44793</v>
      </c>
      <c r="C33" s="9">
        <v>0.41666666666666669</v>
      </c>
      <c r="D33" s="10" t="s">
        <v>164</v>
      </c>
      <c r="E33" s="193" t="str">
        <f>Q38</f>
        <v>ACエボルティーボ</v>
      </c>
      <c r="F33" s="208"/>
      <c r="G33" s="11" t="s">
        <v>173</v>
      </c>
      <c r="H33" s="195" t="str">
        <f>Q42</f>
        <v>DUOパーク</v>
      </c>
      <c r="I33" s="196"/>
      <c r="J33" s="12" t="str">
        <f>E35</f>
        <v>ベガルタ２ｎｄ</v>
      </c>
      <c r="K33" s="13" t="str">
        <f t="shared" ref="K33" si="37">H35</f>
        <v>Resilience</v>
      </c>
      <c r="L33" s="13" t="str">
        <f t="shared" si="2"/>
        <v>Resilience</v>
      </c>
      <c r="M33" s="65" t="str">
        <f t="shared" ref="M33:M35" si="38">J33</f>
        <v>ベガルタ２ｎｄ</v>
      </c>
      <c r="O33" s="1">
        <v>1</v>
      </c>
      <c r="P33" s="1">
        <v>5</v>
      </c>
    </row>
    <row r="34" spans="1:17" s="1" customFormat="1" ht="24.75" customHeight="1">
      <c r="A34" s="191"/>
      <c r="B34" s="8">
        <v>44793</v>
      </c>
      <c r="C34" s="9">
        <v>0.5</v>
      </c>
      <c r="D34" s="10" t="s">
        <v>164</v>
      </c>
      <c r="E34" s="197" t="str">
        <f>Q40</f>
        <v>AC.AZZURRI２ｎｄ</v>
      </c>
      <c r="F34" s="209"/>
      <c r="G34" s="14" t="s">
        <v>174</v>
      </c>
      <c r="H34" s="199" t="str">
        <f>Q44</f>
        <v>コバルトーレ</v>
      </c>
      <c r="I34" s="199"/>
      <c r="J34" s="15" t="str">
        <f t="shared" ref="J34:J35" si="39">E33</f>
        <v>ACエボルティーボ</v>
      </c>
      <c r="K34" s="16" t="str">
        <f t="shared" ref="K34:K35" si="40">H33</f>
        <v>DUOパーク</v>
      </c>
      <c r="L34" s="16" t="str">
        <f t="shared" si="2"/>
        <v>DUOパーク</v>
      </c>
      <c r="M34" s="66" t="str">
        <f t="shared" si="38"/>
        <v>ACエボルティーボ</v>
      </c>
      <c r="O34" s="1">
        <v>3</v>
      </c>
      <c r="P34" s="1">
        <v>7</v>
      </c>
    </row>
    <row r="35" spans="1:17" s="1" customFormat="1" ht="24.75" customHeight="1">
      <c r="A35" s="191"/>
      <c r="B35" s="17">
        <v>44793</v>
      </c>
      <c r="C35" s="18">
        <v>0.58333333333333337</v>
      </c>
      <c r="D35" s="10" t="s">
        <v>164</v>
      </c>
      <c r="E35" s="197" t="str">
        <f>Q39</f>
        <v>ベガルタ２ｎｄ</v>
      </c>
      <c r="F35" s="209"/>
      <c r="G35" s="14" t="s">
        <v>175</v>
      </c>
      <c r="H35" s="200" t="str">
        <f>Q46</f>
        <v>Resilience</v>
      </c>
      <c r="I35" s="200"/>
      <c r="J35" s="20" t="str">
        <f t="shared" si="39"/>
        <v>AC.AZZURRI２ｎｄ</v>
      </c>
      <c r="K35" s="21" t="str">
        <f t="shared" si="40"/>
        <v>コバルトーレ</v>
      </c>
      <c r="L35" s="21" t="str">
        <f t="shared" si="2"/>
        <v>コバルトーレ</v>
      </c>
      <c r="M35" s="67" t="str">
        <f t="shared" si="38"/>
        <v>AC.AZZURRI２ｎｄ</v>
      </c>
      <c r="O35" s="1">
        <v>2</v>
      </c>
      <c r="P35" s="1">
        <v>9</v>
      </c>
    </row>
    <row r="36" spans="1:17" s="1" customFormat="1" ht="24.75" customHeight="1">
      <c r="A36" s="191"/>
      <c r="B36" s="109"/>
      <c r="C36" s="110"/>
      <c r="D36" s="111"/>
      <c r="E36" s="210" t="str">
        <f>Q41</f>
        <v>FCオークス</v>
      </c>
      <c r="F36" s="211"/>
      <c r="G36" s="83" t="s">
        <v>23</v>
      </c>
      <c r="H36" s="212" t="str">
        <f>Q47</f>
        <v>七ヶ浜SC</v>
      </c>
      <c r="I36" s="213"/>
      <c r="J36" s="112"/>
      <c r="K36" s="113"/>
      <c r="L36" s="113"/>
      <c r="M36" s="114"/>
      <c r="O36" s="1">
        <v>4</v>
      </c>
      <c r="P36" s="1">
        <v>10</v>
      </c>
    </row>
    <row r="37" spans="1:17" s="1" customFormat="1" ht="24.75" customHeight="1">
      <c r="A37" s="192"/>
      <c r="B37" s="26">
        <v>44758</v>
      </c>
      <c r="C37" s="27">
        <v>0.47222222222222227</v>
      </c>
      <c r="D37" s="28" t="s">
        <v>16</v>
      </c>
      <c r="E37" s="204" t="str">
        <f>Q45</f>
        <v>フォーリークラッセ</v>
      </c>
      <c r="F37" s="205"/>
      <c r="G37" s="22" t="s">
        <v>149</v>
      </c>
      <c r="H37" s="206" t="str">
        <f>Q43</f>
        <v>FCみやぎ２ｎｄ</v>
      </c>
      <c r="I37" s="214"/>
      <c r="J37" s="23" t="str">
        <f t="shared" ref="J37" si="41">E36</f>
        <v>FCオークス</v>
      </c>
      <c r="K37" s="24" t="str">
        <f t="shared" ref="K37" si="42">H36</f>
        <v>七ヶ浜SC</v>
      </c>
      <c r="L37" s="24" t="str">
        <f t="shared" si="2"/>
        <v>七ヶ浜SC</v>
      </c>
      <c r="M37" s="68" t="str">
        <f t="shared" ref="M37" si="43">E36</f>
        <v>FCオークス</v>
      </c>
      <c r="O37" s="1">
        <v>8</v>
      </c>
      <c r="P37" s="1">
        <v>6</v>
      </c>
    </row>
    <row r="38" spans="1:17" s="1" customFormat="1" ht="24.75" customHeight="1">
      <c r="A38" s="190" t="s">
        <v>38</v>
      </c>
      <c r="B38" s="8">
        <v>44760</v>
      </c>
      <c r="C38" s="9">
        <v>0.64583333333333337</v>
      </c>
      <c r="D38" s="10" t="s">
        <v>10</v>
      </c>
      <c r="E38" s="193" t="str">
        <f>Q40</f>
        <v>AC.AZZURRI２ｎｄ</v>
      </c>
      <c r="F38" s="194"/>
      <c r="G38" s="11" t="s">
        <v>150</v>
      </c>
      <c r="H38" s="195" t="str">
        <f>Q38</f>
        <v>ACエボルティーボ</v>
      </c>
      <c r="I38" s="196"/>
      <c r="J38" s="97" t="str">
        <f>E39</f>
        <v>DUOパーク</v>
      </c>
      <c r="K38" s="98" t="str">
        <f>H39</f>
        <v>ベガルタ２ｎｄ</v>
      </c>
      <c r="L38" s="98" t="str">
        <f t="shared" si="2"/>
        <v>ベガルタ２ｎｄ</v>
      </c>
      <c r="M38" s="99" t="str">
        <f t="shared" ref="M38:M39" si="44">J38</f>
        <v>DUOパーク</v>
      </c>
      <c r="O38" s="1">
        <v>3</v>
      </c>
      <c r="P38" s="1">
        <v>1</v>
      </c>
      <c r="Q38" s="1" t="s">
        <v>12</v>
      </c>
    </row>
    <row r="39" spans="1:17" s="1" customFormat="1" ht="24.75" customHeight="1">
      <c r="A39" s="191"/>
      <c r="B39" s="8">
        <v>44760</v>
      </c>
      <c r="C39" s="9">
        <v>0.71527777777777779</v>
      </c>
      <c r="D39" s="10" t="s">
        <v>10</v>
      </c>
      <c r="E39" s="197" t="str">
        <f>Q42</f>
        <v>DUOパーク</v>
      </c>
      <c r="F39" s="198"/>
      <c r="G39" s="14" t="s">
        <v>150</v>
      </c>
      <c r="H39" s="199" t="str">
        <f>Q39</f>
        <v>ベガルタ２ｎｄ</v>
      </c>
      <c r="I39" s="199"/>
      <c r="J39" s="100" t="str">
        <f t="shared" ref="J39" si="45">E38</f>
        <v>AC.AZZURRI２ｎｄ</v>
      </c>
      <c r="K39" s="101" t="str">
        <f t="shared" ref="K39" si="46">H38</f>
        <v>ACエボルティーボ</v>
      </c>
      <c r="L39" s="101" t="str">
        <f t="shared" si="2"/>
        <v>ACエボルティーボ</v>
      </c>
      <c r="M39" s="102" t="str">
        <f t="shared" si="44"/>
        <v>AC.AZZURRI２ｎｄ</v>
      </c>
      <c r="O39" s="1">
        <v>5</v>
      </c>
      <c r="P39" s="1">
        <v>2</v>
      </c>
      <c r="Q39" s="1" t="s">
        <v>14</v>
      </c>
    </row>
    <row r="40" spans="1:17" s="1" customFormat="1" ht="24.75" customHeight="1">
      <c r="A40" s="191"/>
      <c r="B40" s="17">
        <v>44760</v>
      </c>
      <c r="C40" s="18">
        <v>0.60416666666666663</v>
      </c>
      <c r="D40" s="10" t="s">
        <v>20</v>
      </c>
      <c r="E40" s="197" t="str">
        <f>Q41</f>
        <v>FCオークス</v>
      </c>
      <c r="F40" s="198"/>
      <c r="G40" s="14" t="s">
        <v>151</v>
      </c>
      <c r="H40" s="200" t="str">
        <f>Q44</f>
        <v>コバルトーレ</v>
      </c>
      <c r="I40" s="200"/>
      <c r="J40" s="93" t="str">
        <f>E42</f>
        <v>七ヶ浜SC</v>
      </c>
      <c r="K40" s="94" t="str">
        <f>H42</f>
        <v>フォーリークラッセ</v>
      </c>
      <c r="L40" s="94" t="str">
        <f t="shared" si="2"/>
        <v>フォーリークラッセ</v>
      </c>
      <c r="M40" s="95" t="str">
        <f>J40</f>
        <v>七ヶ浜SC</v>
      </c>
      <c r="O40" s="1">
        <v>4</v>
      </c>
      <c r="P40" s="1">
        <v>7</v>
      </c>
      <c r="Q40" s="1" t="s">
        <v>15</v>
      </c>
    </row>
    <row r="41" spans="1:17" s="1" customFormat="1" ht="24.75" customHeight="1">
      <c r="A41" s="191"/>
      <c r="B41" s="25">
        <v>44760</v>
      </c>
      <c r="C41" s="18">
        <v>0.67361111111111116</v>
      </c>
      <c r="D41" s="19" t="s">
        <v>20</v>
      </c>
      <c r="E41" s="201" t="str">
        <f>Q46</f>
        <v>Resilience</v>
      </c>
      <c r="F41" s="202"/>
      <c r="G41" s="14" t="s">
        <v>150</v>
      </c>
      <c r="H41" s="195" t="str">
        <f>Q43</f>
        <v>FCみやぎ２ｎｄ</v>
      </c>
      <c r="I41" s="203"/>
      <c r="J41" s="93" t="str">
        <f>E40</f>
        <v>FCオークス</v>
      </c>
      <c r="K41" s="94" t="str">
        <f>H40</f>
        <v>コバルトーレ</v>
      </c>
      <c r="L41" s="94" t="str">
        <f t="shared" si="2"/>
        <v>コバルトーレ</v>
      </c>
      <c r="M41" s="95" t="str">
        <f>J41</f>
        <v>FCオークス</v>
      </c>
      <c r="O41" s="1">
        <v>9</v>
      </c>
      <c r="P41" s="1">
        <v>6</v>
      </c>
      <c r="Q41" s="1" t="s">
        <v>17</v>
      </c>
    </row>
    <row r="42" spans="1:17" s="1" customFormat="1" ht="24.75" customHeight="1">
      <c r="A42" s="192" t="s">
        <v>27</v>
      </c>
      <c r="B42" s="26">
        <v>44760</v>
      </c>
      <c r="C42" s="27">
        <v>0.75</v>
      </c>
      <c r="D42" s="28" t="s">
        <v>20</v>
      </c>
      <c r="E42" s="204" t="str">
        <f>Q47</f>
        <v>七ヶ浜SC</v>
      </c>
      <c r="F42" s="205"/>
      <c r="G42" s="89" t="s">
        <v>23</v>
      </c>
      <c r="H42" s="206" t="str">
        <f>Q45</f>
        <v>フォーリークラッセ</v>
      </c>
      <c r="I42" s="207"/>
      <c r="J42" s="103" t="str">
        <f t="shared" ref="J42" si="47">E41</f>
        <v>Resilience</v>
      </c>
      <c r="K42" s="104" t="str">
        <f t="shared" ref="K42" si="48">H41</f>
        <v>FCみやぎ２ｎｄ</v>
      </c>
      <c r="L42" s="104" t="str">
        <f t="shared" si="2"/>
        <v>FCみやぎ２ｎｄ</v>
      </c>
      <c r="M42" s="105" t="str">
        <f t="shared" ref="M42" si="49">E41</f>
        <v>Resilience</v>
      </c>
      <c r="O42" s="1">
        <v>10</v>
      </c>
      <c r="P42" s="1">
        <v>8</v>
      </c>
      <c r="Q42" s="1" t="s">
        <v>18</v>
      </c>
    </row>
    <row r="43" spans="1:17" s="1" customFormat="1" ht="24.75" customHeight="1">
      <c r="A43" s="190" t="s">
        <v>39</v>
      </c>
      <c r="B43" s="8">
        <v>44772</v>
      </c>
      <c r="C43" s="9">
        <v>0.75</v>
      </c>
      <c r="D43" s="10" t="s">
        <v>10</v>
      </c>
      <c r="E43" s="193" t="str">
        <f>Q38</f>
        <v>ACエボルティーボ</v>
      </c>
      <c r="F43" s="194"/>
      <c r="G43" s="11" t="s">
        <v>163</v>
      </c>
      <c r="H43" s="195" t="str">
        <f>Q39</f>
        <v>ベガルタ２ｎｄ</v>
      </c>
      <c r="I43" s="196"/>
      <c r="J43" s="97" t="s">
        <v>40</v>
      </c>
      <c r="K43" s="98" t="s">
        <v>147</v>
      </c>
      <c r="L43" s="98" t="s">
        <v>148</v>
      </c>
      <c r="M43" s="99"/>
      <c r="O43" s="1">
        <v>1</v>
      </c>
      <c r="P43" s="1">
        <v>2</v>
      </c>
      <c r="Q43" s="1" t="s">
        <v>21</v>
      </c>
    </row>
    <row r="44" spans="1:17" s="1" customFormat="1" ht="24.75" customHeight="1">
      <c r="A44" s="191"/>
      <c r="B44" s="8">
        <v>44773</v>
      </c>
      <c r="C44" s="9">
        <v>0.64583333333333337</v>
      </c>
      <c r="D44" s="10" t="s">
        <v>10</v>
      </c>
      <c r="E44" s="197" t="str">
        <f>Q40</f>
        <v>AC.AZZURRI２ｎｄ</v>
      </c>
      <c r="F44" s="198"/>
      <c r="G44" s="14" t="s">
        <v>161</v>
      </c>
      <c r="H44" s="199" t="str">
        <f>Q41</f>
        <v>FCオークス</v>
      </c>
      <c r="I44" s="199"/>
      <c r="J44" s="15" t="str">
        <f>E45</f>
        <v>DUOパーク</v>
      </c>
      <c r="K44" s="16" t="str">
        <f>H45</f>
        <v>FCみやぎ２ｎｄ</v>
      </c>
      <c r="L44" s="16" t="str">
        <f t="shared" si="2"/>
        <v>FCみやぎ２ｎｄ</v>
      </c>
      <c r="M44" s="66" t="str">
        <f t="shared" ref="M44:M45" si="50">J44</f>
        <v>DUOパーク</v>
      </c>
      <c r="O44" s="1">
        <v>3</v>
      </c>
      <c r="P44" s="1">
        <v>4</v>
      </c>
      <c r="Q44" s="1" t="s">
        <v>22</v>
      </c>
    </row>
    <row r="45" spans="1:17" s="1" customFormat="1" ht="24.75" customHeight="1">
      <c r="A45" s="191"/>
      <c r="B45" s="17">
        <v>44773</v>
      </c>
      <c r="C45" s="9">
        <v>0.71527777777777779</v>
      </c>
      <c r="D45" s="10" t="s">
        <v>10</v>
      </c>
      <c r="E45" s="197" t="str">
        <f>Q42</f>
        <v>DUOパーク</v>
      </c>
      <c r="F45" s="198"/>
      <c r="G45" s="14" t="s">
        <v>162</v>
      </c>
      <c r="H45" s="200" t="str">
        <f>Q43</f>
        <v>FCみやぎ２ｎｄ</v>
      </c>
      <c r="I45" s="200"/>
      <c r="J45" s="20" t="str">
        <f>E44</f>
        <v>AC.AZZURRI２ｎｄ</v>
      </c>
      <c r="K45" s="21" t="str">
        <f t="shared" ref="K45" si="51">H44</f>
        <v>FCオークス</v>
      </c>
      <c r="L45" s="21" t="str">
        <f t="shared" si="2"/>
        <v>FCオークス</v>
      </c>
      <c r="M45" s="67" t="str">
        <f t="shared" si="50"/>
        <v>AC.AZZURRI２ｎｄ</v>
      </c>
      <c r="O45" s="1">
        <v>5</v>
      </c>
      <c r="P45" s="1">
        <v>6</v>
      </c>
      <c r="Q45" s="1" t="s">
        <v>24</v>
      </c>
    </row>
    <row r="46" spans="1:17" s="1" customFormat="1" ht="24.75" customHeight="1">
      <c r="A46" s="191"/>
      <c r="B46" s="25">
        <v>44773</v>
      </c>
      <c r="C46" s="18">
        <v>0.64583333333333337</v>
      </c>
      <c r="D46" s="19" t="s">
        <v>20</v>
      </c>
      <c r="E46" s="201" t="str">
        <f>Q44</f>
        <v>コバルトーレ</v>
      </c>
      <c r="F46" s="202"/>
      <c r="G46" s="14" t="s">
        <v>165</v>
      </c>
      <c r="H46" s="195" t="str">
        <f>Q45</f>
        <v>フォーリークラッセ</v>
      </c>
      <c r="I46" s="203"/>
      <c r="J46" s="20" t="str">
        <f t="shared" ref="J46" si="52">E47</f>
        <v>Resilience</v>
      </c>
      <c r="K46" s="21" t="str">
        <f t="shared" ref="K46" si="53">H47</f>
        <v>七ヶ浜SC</v>
      </c>
      <c r="L46" s="21" t="str">
        <f t="shared" si="2"/>
        <v>七ヶ浜SC</v>
      </c>
      <c r="M46" s="67" t="str">
        <f t="shared" ref="M46" si="54">E47</f>
        <v>Resilience</v>
      </c>
      <c r="O46" s="1">
        <v>7</v>
      </c>
      <c r="P46" s="1">
        <v>8</v>
      </c>
      <c r="Q46" s="1" t="s">
        <v>26</v>
      </c>
    </row>
    <row r="47" spans="1:17" s="1" customFormat="1" ht="24.75" customHeight="1" thickBot="1">
      <c r="A47" s="219"/>
      <c r="B47" s="69">
        <v>44773</v>
      </c>
      <c r="C47" s="70">
        <v>0.71527777777777779</v>
      </c>
      <c r="D47" s="117" t="s">
        <v>20</v>
      </c>
      <c r="E47" s="215" t="str">
        <f>Q46</f>
        <v>Resilience</v>
      </c>
      <c r="F47" s="216"/>
      <c r="G47" s="90" t="s">
        <v>23</v>
      </c>
      <c r="H47" s="217" t="str">
        <f>Q47</f>
        <v>七ヶ浜SC</v>
      </c>
      <c r="I47" s="218"/>
      <c r="J47" s="71" t="str">
        <f t="shared" ref="J47" si="55">E46</f>
        <v>コバルトーレ</v>
      </c>
      <c r="K47" s="72" t="str">
        <f t="shared" ref="K47" si="56">H46</f>
        <v>フォーリークラッセ</v>
      </c>
      <c r="L47" s="72" t="str">
        <f t="shared" si="2"/>
        <v>フォーリークラッセ</v>
      </c>
      <c r="M47" s="73" t="str">
        <f t="shared" ref="M47" si="57">E46</f>
        <v>コバルトーレ</v>
      </c>
      <c r="O47" s="1">
        <v>9</v>
      </c>
      <c r="P47" s="1">
        <v>10</v>
      </c>
      <c r="Q47" s="1" t="s">
        <v>28</v>
      </c>
    </row>
    <row r="48" spans="1:17" s="1" customFormat="1" ht="24.75" customHeight="1" thickBot="1">
      <c r="A48" s="188" t="s">
        <v>145</v>
      </c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</row>
    <row r="49" spans="1:17" s="1" customFormat="1" ht="24.75" customHeight="1">
      <c r="A49" s="220" t="s">
        <v>41</v>
      </c>
      <c r="B49" s="115">
        <v>44807</v>
      </c>
      <c r="C49" s="122">
        <v>0.64583333333333337</v>
      </c>
      <c r="D49" s="123" t="s">
        <v>172</v>
      </c>
      <c r="E49" s="221" t="s">
        <v>188</v>
      </c>
      <c r="F49" s="222"/>
      <c r="G49" s="74" t="s">
        <v>23</v>
      </c>
      <c r="H49" s="223" t="s">
        <v>187</v>
      </c>
      <c r="I49" s="224"/>
      <c r="J49" s="75" t="str">
        <f>E52</f>
        <v>FCオークス</v>
      </c>
      <c r="K49" s="76" t="str">
        <f>H52</f>
        <v>Resilience</v>
      </c>
      <c r="L49" s="76" t="str">
        <f t="shared" ref="L49:L68" si="58">K49</f>
        <v>Resilience</v>
      </c>
      <c r="M49" s="77" t="str">
        <f t="shared" ref="M49:M68" si="59">J49</f>
        <v>FCオークス</v>
      </c>
      <c r="O49" s="1">
        <v>1</v>
      </c>
      <c r="P49" s="1">
        <v>5</v>
      </c>
    </row>
    <row r="50" spans="1:17" s="1" customFormat="1" ht="24.75" customHeight="1">
      <c r="A50" s="191"/>
      <c r="B50" s="92">
        <v>44807</v>
      </c>
      <c r="C50" s="118">
        <v>0.70833333333333337</v>
      </c>
      <c r="D50" s="119" t="s">
        <v>172</v>
      </c>
      <c r="E50" s="201" t="s">
        <v>189</v>
      </c>
      <c r="F50" s="202"/>
      <c r="G50" s="14" t="s">
        <v>23</v>
      </c>
      <c r="H50" s="201" t="s">
        <v>190</v>
      </c>
      <c r="I50" s="202"/>
      <c r="J50" s="20" t="str">
        <f>E49</f>
        <v>ベガルタ２ｎｄ</v>
      </c>
      <c r="K50" s="21" t="str">
        <f>H49</f>
        <v>フォーリークラッセ</v>
      </c>
      <c r="L50" s="21" t="str">
        <f t="shared" si="58"/>
        <v>フォーリークラッセ</v>
      </c>
      <c r="M50" s="78" t="str">
        <f t="shared" si="59"/>
        <v>ベガルタ２ｎｄ</v>
      </c>
      <c r="O50" s="1">
        <v>2</v>
      </c>
      <c r="P50" s="1">
        <v>4</v>
      </c>
      <c r="Q50" s="1">
        <v>3</v>
      </c>
    </row>
    <row r="51" spans="1:17" s="1" customFormat="1" ht="24.75" customHeight="1">
      <c r="A51" s="191"/>
      <c r="B51" s="128"/>
      <c r="C51" s="129"/>
      <c r="D51" s="130"/>
      <c r="E51" s="225" t="s">
        <v>183</v>
      </c>
      <c r="F51" s="226"/>
      <c r="G51" s="88" t="s">
        <v>23</v>
      </c>
      <c r="H51" s="227" t="s">
        <v>184</v>
      </c>
      <c r="I51" s="228"/>
      <c r="J51" s="131"/>
      <c r="K51" s="132"/>
      <c r="L51" s="132"/>
      <c r="M51" s="133"/>
      <c r="O51" s="1">
        <v>6</v>
      </c>
      <c r="P51" s="1">
        <v>10</v>
      </c>
      <c r="Q51" s="1">
        <v>8</v>
      </c>
    </row>
    <row r="52" spans="1:17" s="1" customFormat="1" ht="24.75" customHeight="1">
      <c r="A52" s="192"/>
      <c r="B52" s="116">
        <v>44807</v>
      </c>
      <c r="C52" s="120">
        <v>0.77083333333333337</v>
      </c>
      <c r="D52" s="121" t="s">
        <v>172</v>
      </c>
      <c r="E52" s="229" t="s">
        <v>185</v>
      </c>
      <c r="F52" s="230"/>
      <c r="G52" s="22" t="s">
        <v>23</v>
      </c>
      <c r="H52" s="229" t="s">
        <v>186</v>
      </c>
      <c r="I52" s="230"/>
      <c r="J52" s="32" t="str">
        <f>E50</f>
        <v>ACエボルティーボ</v>
      </c>
      <c r="K52" s="33" t="str">
        <f>H50</f>
        <v>AC.AZZURRI２ｎｄ</v>
      </c>
      <c r="L52" s="33" t="str">
        <f t="shared" si="58"/>
        <v>AC.AZZURRI２ｎｄ</v>
      </c>
      <c r="M52" s="80" t="str">
        <f t="shared" si="59"/>
        <v>ACエボルティーボ</v>
      </c>
      <c r="O52" s="1">
        <v>7</v>
      </c>
      <c r="P52" s="1">
        <v>9</v>
      </c>
    </row>
    <row r="53" spans="1:17" s="1" customFormat="1" ht="24.75" customHeight="1">
      <c r="A53" s="190" t="s">
        <v>42</v>
      </c>
      <c r="B53" s="8">
        <v>44808</v>
      </c>
      <c r="C53" s="9">
        <v>0.41666666666666669</v>
      </c>
      <c r="D53" s="34" t="s">
        <v>43</v>
      </c>
      <c r="E53" s="231" t="str">
        <f>H50</f>
        <v>AC.AZZURRI２ｎｄ</v>
      </c>
      <c r="F53" s="232"/>
      <c r="G53" s="11" t="s">
        <v>23</v>
      </c>
      <c r="H53" s="233" t="str">
        <f>H49</f>
        <v>フォーリークラッセ</v>
      </c>
      <c r="I53" s="234"/>
      <c r="J53" s="30" t="str">
        <f>E54</f>
        <v>DUOパーク</v>
      </c>
      <c r="K53" s="16" t="str">
        <f>H54</f>
        <v>ACエボルティーボ</v>
      </c>
      <c r="L53" s="16" t="str">
        <f>K53</f>
        <v>ACエボルティーボ</v>
      </c>
      <c r="M53" s="79" t="str">
        <f>J53</f>
        <v>DUOパーク</v>
      </c>
      <c r="O53" s="1">
        <v>1</v>
      </c>
      <c r="P53" s="1">
        <v>4</v>
      </c>
    </row>
    <row r="54" spans="1:17" s="1" customFormat="1" ht="24.75" customHeight="1">
      <c r="A54" s="191"/>
      <c r="B54" s="8">
        <v>44808</v>
      </c>
      <c r="C54" s="18">
        <v>0.4861111111111111</v>
      </c>
      <c r="D54" s="35" t="s">
        <v>43</v>
      </c>
      <c r="E54" s="196" t="s">
        <v>191</v>
      </c>
      <c r="F54" s="235"/>
      <c r="G54" s="124" t="s">
        <v>23</v>
      </c>
      <c r="H54" s="201" t="str">
        <f>E50</f>
        <v>ACエボルティーボ</v>
      </c>
      <c r="I54" s="202"/>
      <c r="J54" s="20" t="str">
        <f>E53</f>
        <v>AC.AZZURRI２ｎｄ</v>
      </c>
      <c r="K54" s="134" t="str">
        <f>H53</f>
        <v>フォーリークラッセ</v>
      </c>
      <c r="L54" s="21" t="str">
        <f>K54</f>
        <v>フォーリークラッセ</v>
      </c>
      <c r="M54" s="78" t="str">
        <f>J54</f>
        <v>AC.AZZURRI２ｎｄ</v>
      </c>
      <c r="O54" s="1">
        <v>2</v>
      </c>
      <c r="P54" s="1">
        <v>3</v>
      </c>
      <c r="Q54" s="1">
        <v>5</v>
      </c>
    </row>
    <row r="55" spans="1:17" s="1" customFormat="1" ht="24.75" customHeight="1">
      <c r="A55" s="191"/>
      <c r="B55" s="8">
        <v>44808</v>
      </c>
      <c r="C55" s="18">
        <v>0.55555555555555558</v>
      </c>
      <c r="D55" s="29" t="s">
        <v>43</v>
      </c>
      <c r="E55" s="196" t="str">
        <f>H52</f>
        <v>Resilience</v>
      </c>
      <c r="F55" s="235"/>
      <c r="G55" s="14" t="s">
        <v>23</v>
      </c>
      <c r="H55" s="201" t="str">
        <f>H51</f>
        <v>FCみやぎ２ｎｄ</v>
      </c>
      <c r="I55" s="202"/>
      <c r="J55" s="20" t="str">
        <f>E56</f>
        <v>コバルトーレ</v>
      </c>
      <c r="K55" s="21" t="str">
        <f>H56</f>
        <v>FCオークス</v>
      </c>
      <c r="L55" s="21" t="str">
        <f>K55</f>
        <v>FCオークス</v>
      </c>
      <c r="M55" s="78" t="str">
        <f>J55</f>
        <v>コバルトーレ</v>
      </c>
      <c r="O55" s="1">
        <v>6</v>
      </c>
      <c r="P55" s="1">
        <v>9</v>
      </c>
      <c r="Q55" s="1">
        <v>10</v>
      </c>
    </row>
    <row r="56" spans="1:17" s="1" customFormat="1" ht="24.75" customHeight="1">
      <c r="A56" s="192"/>
      <c r="B56" s="26">
        <v>44808</v>
      </c>
      <c r="C56" s="27">
        <v>0.625</v>
      </c>
      <c r="D56" s="31" t="s">
        <v>43</v>
      </c>
      <c r="E56" s="196" t="s">
        <v>192</v>
      </c>
      <c r="F56" s="235"/>
      <c r="G56" s="14" t="s">
        <v>23</v>
      </c>
      <c r="H56" s="196" t="str">
        <f>E52</f>
        <v>FCオークス</v>
      </c>
      <c r="I56" s="235"/>
      <c r="J56" s="20" t="str">
        <f>E55</f>
        <v>Resilience</v>
      </c>
      <c r="K56" s="21" t="str">
        <f>H55</f>
        <v>FCみやぎ２ｎｄ</v>
      </c>
      <c r="L56" s="21" t="str">
        <f>K56</f>
        <v>FCみやぎ２ｎｄ</v>
      </c>
      <c r="M56" s="78" t="str">
        <f>J56</f>
        <v>Resilience</v>
      </c>
      <c r="O56" s="1">
        <v>7</v>
      </c>
      <c r="P56" s="1">
        <v>8</v>
      </c>
    </row>
    <row r="57" spans="1:17" s="1" customFormat="1" ht="24.75" customHeight="1">
      <c r="A57" s="190" t="s">
        <v>44</v>
      </c>
      <c r="B57" s="8">
        <v>44815</v>
      </c>
      <c r="C57" s="9">
        <v>0.39583333333333331</v>
      </c>
      <c r="D57" s="10" t="s">
        <v>20</v>
      </c>
      <c r="E57" s="236" t="str">
        <f>E50</f>
        <v>ACエボルティーボ</v>
      </c>
      <c r="F57" s="237"/>
      <c r="G57" s="125" t="s">
        <v>23</v>
      </c>
      <c r="H57" s="236" t="str">
        <f>E49</f>
        <v>ベガルタ２ｎｄ</v>
      </c>
      <c r="I57" s="238"/>
      <c r="J57" s="36" t="str">
        <f>E58</f>
        <v>DUOパーク</v>
      </c>
      <c r="K57" s="13" t="str">
        <f>H58</f>
        <v>AC.AZZURRI２ｎｄ</v>
      </c>
      <c r="L57" s="13" t="str">
        <f t="shared" si="58"/>
        <v>AC.AZZURRI２ｎｄ</v>
      </c>
      <c r="M57" s="81" t="str">
        <f t="shared" si="59"/>
        <v>DUOパーク</v>
      </c>
      <c r="O57" s="1">
        <v>2</v>
      </c>
      <c r="P57" s="1">
        <v>5</v>
      </c>
    </row>
    <row r="58" spans="1:17" s="1" customFormat="1" ht="24.75" customHeight="1">
      <c r="A58" s="191"/>
      <c r="B58" s="8">
        <v>44815</v>
      </c>
      <c r="C58" s="18">
        <v>0.46527777777777773</v>
      </c>
      <c r="D58" s="19" t="s">
        <v>20</v>
      </c>
      <c r="E58" s="201" t="str">
        <f>E54</f>
        <v>DUOパーク</v>
      </c>
      <c r="F58" s="202"/>
      <c r="G58" s="14" t="s">
        <v>23</v>
      </c>
      <c r="H58" s="201" t="str">
        <f>H50</f>
        <v>AC.AZZURRI２ｎｄ</v>
      </c>
      <c r="I58" s="202"/>
      <c r="J58" s="20" t="str">
        <f>E57</f>
        <v>ACエボルティーボ</v>
      </c>
      <c r="K58" s="21" t="str">
        <f>H57</f>
        <v>ベガルタ２ｎｄ</v>
      </c>
      <c r="L58" s="21" t="str">
        <f t="shared" si="58"/>
        <v>ベガルタ２ｎｄ</v>
      </c>
      <c r="M58" s="78" t="str">
        <f t="shared" si="59"/>
        <v>ACエボルティーボ</v>
      </c>
      <c r="O58" s="1">
        <v>3</v>
      </c>
      <c r="P58" s="1">
        <v>4</v>
      </c>
      <c r="Q58" s="1">
        <v>1</v>
      </c>
    </row>
    <row r="59" spans="1:17" s="1" customFormat="1" ht="24.75" customHeight="1">
      <c r="A59" s="191"/>
      <c r="B59" s="8">
        <v>44815</v>
      </c>
      <c r="C59" s="18">
        <v>0.53472222222222221</v>
      </c>
      <c r="D59" s="19" t="s">
        <v>20</v>
      </c>
      <c r="E59" s="201" t="str">
        <f>E52</f>
        <v>FCオークス</v>
      </c>
      <c r="F59" s="202"/>
      <c r="G59" s="14" t="s">
        <v>23</v>
      </c>
      <c r="H59" s="239" t="str">
        <f>E51</f>
        <v>七ヶ浜SC</v>
      </c>
      <c r="I59" s="202"/>
      <c r="J59" s="20" t="str">
        <f>E60</f>
        <v>コバルトーレ</v>
      </c>
      <c r="K59" s="21" t="str">
        <f>H60</f>
        <v>Resilience</v>
      </c>
      <c r="L59" s="21" t="str">
        <f t="shared" si="58"/>
        <v>Resilience</v>
      </c>
      <c r="M59" s="78" t="str">
        <f t="shared" si="59"/>
        <v>コバルトーレ</v>
      </c>
      <c r="O59" s="1">
        <v>7</v>
      </c>
      <c r="P59" s="1">
        <v>10</v>
      </c>
      <c r="Q59" s="1">
        <v>6</v>
      </c>
    </row>
    <row r="60" spans="1:17" s="1" customFormat="1" ht="24.75" customHeight="1">
      <c r="A60" s="192"/>
      <c r="B60" s="8">
        <v>44815</v>
      </c>
      <c r="C60" s="27">
        <v>0.60416666666666663</v>
      </c>
      <c r="D60" s="28" t="s">
        <v>20</v>
      </c>
      <c r="E60" s="204" t="str">
        <f>E56</f>
        <v>コバルトーレ</v>
      </c>
      <c r="F60" s="205"/>
      <c r="G60" s="22" t="s">
        <v>23</v>
      </c>
      <c r="H60" s="204" t="str">
        <f>H52</f>
        <v>Resilience</v>
      </c>
      <c r="I60" s="205"/>
      <c r="J60" s="20" t="str">
        <f>E59</f>
        <v>FCオークス</v>
      </c>
      <c r="K60" s="21" t="str">
        <f>H59</f>
        <v>七ヶ浜SC</v>
      </c>
      <c r="L60" s="21" t="str">
        <f t="shared" si="58"/>
        <v>七ヶ浜SC</v>
      </c>
      <c r="M60" s="78" t="str">
        <f t="shared" si="59"/>
        <v>FCオークス</v>
      </c>
      <c r="O60" s="1">
        <v>8</v>
      </c>
      <c r="P60" s="1">
        <v>9</v>
      </c>
    </row>
    <row r="61" spans="1:17" s="1" customFormat="1" ht="24.75" customHeight="1">
      <c r="A61" s="190" t="s">
        <v>45</v>
      </c>
      <c r="B61" s="37">
        <v>44821</v>
      </c>
      <c r="C61" s="9">
        <v>0.41666666666666669</v>
      </c>
      <c r="D61" s="10" t="s">
        <v>43</v>
      </c>
      <c r="E61" s="236" t="str">
        <f>H49</f>
        <v>フォーリークラッセ</v>
      </c>
      <c r="F61" s="237"/>
      <c r="G61" s="11" t="s">
        <v>23</v>
      </c>
      <c r="H61" s="240" t="str">
        <f>E54</f>
        <v>DUOパーク</v>
      </c>
      <c r="I61" s="238"/>
      <c r="J61" s="36" t="str">
        <f>E62</f>
        <v>AC.AZZURRI２ｎｄ</v>
      </c>
      <c r="K61" s="13" t="str">
        <f>H62</f>
        <v>ベガルタ２ｎｄ</v>
      </c>
      <c r="L61" s="13" t="str">
        <f t="shared" si="58"/>
        <v>ベガルタ２ｎｄ</v>
      </c>
      <c r="M61" s="81" t="str">
        <f t="shared" si="59"/>
        <v>AC.AZZURRI２ｎｄ</v>
      </c>
      <c r="N61" s="38"/>
      <c r="O61" s="1">
        <v>1</v>
      </c>
      <c r="P61" s="1">
        <v>3</v>
      </c>
    </row>
    <row r="62" spans="1:17" s="1" customFormat="1" ht="24.75" customHeight="1">
      <c r="A62" s="191"/>
      <c r="B62" s="17">
        <v>44821</v>
      </c>
      <c r="C62" s="18">
        <v>0.4861111111111111</v>
      </c>
      <c r="D62" s="19" t="s">
        <v>43</v>
      </c>
      <c r="E62" s="201" t="str">
        <f>H50</f>
        <v>AC.AZZURRI２ｎｄ</v>
      </c>
      <c r="F62" s="202"/>
      <c r="G62" s="14" t="s">
        <v>23</v>
      </c>
      <c r="H62" s="239" t="str">
        <f>E49</f>
        <v>ベガルタ２ｎｄ</v>
      </c>
      <c r="I62" s="202"/>
      <c r="J62" s="20" t="str">
        <f>E61</f>
        <v>フォーリークラッセ</v>
      </c>
      <c r="K62" s="21" t="str">
        <f>H61</f>
        <v>DUOパーク</v>
      </c>
      <c r="L62" s="21" t="str">
        <f t="shared" si="58"/>
        <v>DUOパーク</v>
      </c>
      <c r="M62" s="78" t="str">
        <f t="shared" si="59"/>
        <v>フォーリークラッセ</v>
      </c>
      <c r="O62" s="1">
        <v>4</v>
      </c>
      <c r="P62" s="1">
        <v>5</v>
      </c>
      <c r="Q62" s="1">
        <v>2</v>
      </c>
    </row>
    <row r="63" spans="1:17" s="1" customFormat="1" ht="24.75" customHeight="1">
      <c r="A63" s="191"/>
      <c r="B63" s="17">
        <v>44821</v>
      </c>
      <c r="C63" s="18">
        <v>0.55555555555555558</v>
      </c>
      <c r="D63" s="19" t="s">
        <v>43</v>
      </c>
      <c r="E63" s="201" t="str">
        <f>H51</f>
        <v>FCみやぎ２ｎｄ</v>
      </c>
      <c r="F63" s="202"/>
      <c r="G63" s="14" t="s">
        <v>23</v>
      </c>
      <c r="H63" s="201" t="str">
        <f>E56</f>
        <v>コバルトーレ</v>
      </c>
      <c r="I63" s="202"/>
      <c r="J63" s="20" t="str">
        <f>E64</f>
        <v>Resilience</v>
      </c>
      <c r="K63" s="21" t="str">
        <f>H64</f>
        <v>七ヶ浜SC</v>
      </c>
      <c r="L63" s="21" t="str">
        <f t="shared" si="58"/>
        <v>七ヶ浜SC</v>
      </c>
      <c r="M63" s="78" t="str">
        <f t="shared" si="59"/>
        <v>Resilience</v>
      </c>
      <c r="O63" s="1">
        <v>6</v>
      </c>
      <c r="P63" s="1">
        <v>8</v>
      </c>
      <c r="Q63" s="1">
        <v>7</v>
      </c>
    </row>
    <row r="64" spans="1:17" s="1" customFormat="1" ht="24.75" customHeight="1">
      <c r="A64" s="192"/>
      <c r="B64" s="26">
        <v>44821</v>
      </c>
      <c r="C64" s="27">
        <v>0.625</v>
      </c>
      <c r="D64" s="28" t="s">
        <v>43</v>
      </c>
      <c r="E64" s="204" t="str">
        <f>H52</f>
        <v>Resilience</v>
      </c>
      <c r="F64" s="205"/>
      <c r="G64" s="22" t="s">
        <v>23</v>
      </c>
      <c r="H64" s="241" t="str">
        <f>E51</f>
        <v>七ヶ浜SC</v>
      </c>
      <c r="I64" s="205"/>
      <c r="J64" s="23" t="str">
        <f>E63</f>
        <v>FCみやぎ２ｎｄ</v>
      </c>
      <c r="K64" s="24" t="str">
        <f>H63</f>
        <v>コバルトーレ</v>
      </c>
      <c r="L64" s="24" t="str">
        <f t="shared" si="58"/>
        <v>コバルトーレ</v>
      </c>
      <c r="M64" s="82" t="str">
        <f t="shared" si="59"/>
        <v>FCみやぎ２ｎｄ</v>
      </c>
      <c r="O64" s="1">
        <v>9</v>
      </c>
      <c r="P64" s="1">
        <v>10</v>
      </c>
    </row>
    <row r="65" spans="1:17" s="1" customFormat="1" ht="24.75" customHeight="1">
      <c r="A65" s="190" t="s">
        <v>46</v>
      </c>
      <c r="B65" s="39">
        <v>44823</v>
      </c>
      <c r="C65" s="9">
        <v>0.41666666666666669</v>
      </c>
      <c r="D65" s="34" t="s">
        <v>43</v>
      </c>
      <c r="E65" s="236" t="str">
        <f>H49</f>
        <v>フォーリークラッセ</v>
      </c>
      <c r="F65" s="237"/>
      <c r="G65" s="11" t="s">
        <v>23</v>
      </c>
      <c r="H65" s="240" t="str">
        <f>E50</f>
        <v>ACエボルティーボ</v>
      </c>
      <c r="I65" s="238"/>
      <c r="J65" s="30" t="str">
        <f>E66</f>
        <v>ベガルタ２ｎｄ</v>
      </c>
      <c r="K65" s="16" t="str">
        <f>H66</f>
        <v>DUOパーク</v>
      </c>
      <c r="L65" s="16" t="str">
        <f t="shared" si="58"/>
        <v>DUOパーク</v>
      </c>
      <c r="M65" s="79" t="str">
        <f t="shared" si="59"/>
        <v>ベガルタ２ｎｄ</v>
      </c>
      <c r="N65" s="38"/>
      <c r="O65" s="1">
        <v>1</v>
      </c>
      <c r="P65" s="1">
        <v>2</v>
      </c>
    </row>
    <row r="66" spans="1:17" s="1" customFormat="1" ht="24.75" customHeight="1">
      <c r="A66" s="191"/>
      <c r="B66" s="25">
        <v>44823</v>
      </c>
      <c r="C66" s="18">
        <v>0.4861111111111111</v>
      </c>
      <c r="D66" s="35" t="s">
        <v>43</v>
      </c>
      <c r="E66" s="239" t="str">
        <f>E49</f>
        <v>ベガルタ２ｎｄ</v>
      </c>
      <c r="F66" s="202"/>
      <c r="G66" s="14" t="s">
        <v>23</v>
      </c>
      <c r="H66" s="201" t="str">
        <f>E54</f>
        <v>DUOパーク</v>
      </c>
      <c r="I66" s="202"/>
      <c r="J66" s="20" t="str">
        <f>E65</f>
        <v>フォーリークラッセ</v>
      </c>
      <c r="K66" s="21" t="str">
        <f>H65</f>
        <v>ACエボルティーボ</v>
      </c>
      <c r="L66" s="21" t="str">
        <f t="shared" si="58"/>
        <v>ACエボルティーボ</v>
      </c>
      <c r="M66" s="78" t="str">
        <f t="shared" si="59"/>
        <v>フォーリークラッセ</v>
      </c>
      <c r="O66" s="1">
        <v>3</v>
      </c>
      <c r="P66" s="1">
        <v>5</v>
      </c>
      <c r="Q66" s="1">
        <v>4</v>
      </c>
    </row>
    <row r="67" spans="1:17" s="1" customFormat="1" ht="24.75" customHeight="1">
      <c r="A67" s="191"/>
      <c r="B67" s="25">
        <v>44823</v>
      </c>
      <c r="C67" s="18">
        <v>0.55555555555555558</v>
      </c>
      <c r="D67" s="34" t="s">
        <v>43</v>
      </c>
      <c r="E67" s="201" t="str">
        <f>H51</f>
        <v>FCみやぎ２ｎｄ</v>
      </c>
      <c r="F67" s="202"/>
      <c r="G67" s="14" t="s">
        <v>23</v>
      </c>
      <c r="H67" s="201" t="str">
        <f>E52</f>
        <v>FCオークス</v>
      </c>
      <c r="I67" s="202"/>
      <c r="J67" s="20" t="str">
        <f>E68</f>
        <v>七ヶ浜SC</v>
      </c>
      <c r="K67" s="21" t="str">
        <f>H68</f>
        <v>コバルトーレ</v>
      </c>
      <c r="L67" s="21" t="str">
        <f>K67</f>
        <v>コバルトーレ</v>
      </c>
      <c r="M67" s="78" t="str">
        <f>J67</f>
        <v>七ヶ浜SC</v>
      </c>
      <c r="O67" s="1">
        <v>6</v>
      </c>
      <c r="P67" s="1">
        <v>7</v>
      </c>
      <c r="Q67" s="1">
        <v>9</v>
      </c>
    </row>
    <row r="68" spans="1:17" s="1" customFormat="1" ht="24.75" customHeight="1">
      <c r="A68" s="192"/>
      <c r="B68" s="40">
        <v>44823</v>
      </c>
      <c r="C68" s="27">
        <v>0.625</v>
      </c>
      <c r="D68" s="41" t="s">
        <v>43</v>
      </c>
      <c r="E68" s="241" t="str">
        <f>E51</f>
        <v>七ヶ浜SC</v>
      </c>
      <c r="F68" s="205"/>
      <c r="G68" s="22" t="s">
        <v>23</v>
      </c>
      <c r="H68" s="204" t="str">
        <f>E56</f>
        <v>コバルトーレ</v>
      </c>
      <c r="I68" s="205"/>
      <c r="J68" s="23" t="str">
        <f>E67</f>
        <v>FCみやぎ２ｎｄ</v>
      </c>
      <c r="K68" s="24" t="str">
        <f>H67</f>
        <v>FCオークス</v>
      </c>
      <c r="L68" s="24" t="str">
        <f t="shared" si="58"/>
        <v>FCオークス</v>
      </c>
      <c r="M68" s="82" t="str">
        <f t="shared" si="59"/>
        <v>FCみやぎ２ｎｄ</v>
      </c>
      <c r="O68" s="1">
        <v>8</v>
      </c>
      <c r="P68" s="1">
        <v>10</v>
      </c>
    </row>
  </sheetData>
  <mergeCells count="147">
    <mergeCell ref="A65:A68"/>
    <mergeCell ref="E65:F65"/>
    <mergeCell ref="H65:I65"/>
    <mergeCell ref="E66:F66"/>
    <mergeCell ref="H66:I66"/>
    <mergeCell ref="E67:F67"/>
    <mergeCell ref="H67:I67"/>
    <mergeCell ref="E68:F68"/>
    <mergeCell ref="H68:I68"/>
    <mergeCell ref="A61:A64"/>
    <mergeCell ref="E61:F61"/>
    <mergeCell ref="H61:I61"/>
    <mergeCell ref="E62:F62"/>
    <mergeCell ref="H62:I62"/>
    <mergeCell ref="E63:F63"/>
    <mergeCell ref="H63:I63"/>
    <mergeCell ref="E64:F64"/>
    <mergeCell ref="H64:I64"/>
    <mergeCell ref="A57:A60"/>
    <mergeCell ref="E57:F57"/>
    <mergeCell ref="H57:I57"/>
    <mergeCell ref="E58:F58"/>
    <mergeCell ref="H58:I58"/>
    <mergeCell ref="E59:F59"/>
    <mergeCell ref="H59:I59"/>
    <mergeCell ref="E60:F60"/>
    <mergeCell ref="H60:I60"/>
    <mergeCell ref="A53:A56"/>
    <mergeCell ref="E53:F53"/>
    <mergeCell ref="H53:I53"/>
    <mergeCell ref="E54:F54"/>
    <mergeCell ref="H54:I54"/>
    <mergeCell ref="E55:F55"/>
    <mergeCell ref="H55:I55"/>
    <mergeCell ref="E56:F56"/>
    <mergeCell ref="H56:I56"/>
    <mergeCell ref="A49:A52"/>
    <mergeCell ref="E49:F49"/>
    <mergeCell ref="H49:I49"/>
    <mergeCell ref="E50:F50"/>
    <mergeCell ref="H50:I50"/>
    <mergeCell ref="E51:F51"/>
    <mergeCell ref="H51:I51"/>
    <mergeCell ref="E52:F52"/>
    <mergeCell ref="H52:I52"/>
    <mergeCell ref="E47:F47"/>
    <mergeCell ref="H47:I47"/>
    <mergeCell ref="A48:M48"/>
    <mergeCell ref="E41:F41"/>
    <mergeCell ref="H41:I41"/>
    <mergeCell ref="E42:F42"/>
    <mergeCell ref="H42:I42"/>
    <mergeCell ref="A43:A47"/>
    <mergeCell ref="E43:F43"/>
    <mergeCell ref="H43:I43"/>
    <mergeCell ref="E44:F44"/>
    <mergeCell ref="H44:I44"/>
    <mergeCell ref="E45:F45"/>
    <mergeCell ref="A38:A42"/>
    <mergeCell ref="E38:F38"/>
    <mergeCell ref="H38:I38"/>
    <mergeCell ref="E39:F39"/>
    <mergeCell ref="H39:I39"/>
    <mergeCell ref="E40:F40"/>
    <mergeCell ref="H40:I40"/>
    <mergeCell ref="H45:I45"/>
    <mergeCell ref="E46:F46"/>
    <mergeCell ref="H46:I46"/>
    <mergeCell ref="A33:A37"/>
    <mergeCell ref="E33:F33"/>
    <mergeCell ref="H33:I33"/>
    <mergeCell ref="E34:F34"/>
    <mergeCell ref="H34:I34"/>
    <mergeCell ref="E35:F35"/>
    <mergeCell ref="H35:I35"/>
    <mergeCell ref="E36:F36"/>
    <mergeCell ref="H36:I36"/>
    <mergeCell ref="E37:F37"/>
    <mergeCell ref="H37:I37"/>
    <mergeCell ref="H27:I27"/>
    <mergeCell ref="A28:A32"/>
    <mergeCell ref="E28:F28"/>
    <mergeCell ref="H28:I28"/>
    <mergeCell ref="E29:F29"/>
    <mergeCell ref="H29:I29"/>
    <mergeCell ref="E30:F30"/>
    <mergeCell ref="H30:I30"/>
    <mergeCell ref="E31:F31"/>
    <mergeCell ref="H31:I31"/>
    <mergeCell ref="A23:A27"/>
    <mergeCell ref="E23:F23"/>
    <mergeCell ref="H23:I23"/>
    <mergeCell ref="E24:F24"/>
    <mergeCell ref="H24:I24"/>
    <mergeCell ref="E25:F25"/>
    <mergeCell ref="H25:I25"/>
    <mergeCell ref="E26:F26"/>
    <mergeCell ref="H26:I26"/>
    <mergeCell ref="E27:F27"/>
    <mergeCell ref="E32:F32"/>
    <mergeCell ref="H32:I32"/>
    <mergeCell ref="E21:F21"/>
    <mergeCell ref="H21:I21"/>
    <mergeCell ref="E22:F22"/>
    <mergeCell ref="H22:I22"/>
    <mergeCell ref="H15:I15"/>
    <mergeCell ref="E16:F16"/>
    <mergeCell ref="H16:I16"/>
    <mergeCell ref="E17:F17"/>
    <mergeCell ref="H17:I17"/>
    <mergeCell ref="A8:A12"/>
    <mergeCell ref="E8:F8"/>
    <mergeCell ref="H8:I8"/>
    <mergeCell ref="E9:F9"/>
    <mergeCell ref="H9:I9"/>
    <mergeCell ref="E10:F10"/>
    <mergeCell ref="H10:I10"/>
    <mergeCell ref="A18:A22"/>
    <mergeCell ref="E18:F18"/>
    <mergeCell ref="H18:I18"/>
    <mergeCell ref="E19:F19"/>
    <mergeCell ref="H19:I19"/>
    <mergeCell ref="E11:F11"/>
    <mergeCell ref="H11:I11"/>
    <mergeCell ref="E12:F12"/>
    <mergeCell ref="H12:I12"/>
    <mergeCell ref="A13:A17"/>
    <mergeCell ref="E13:F13"/>
    <mergeCell ref="H13:I13"/>
    <mergeCell ref="E14:F14"/>
    <mergeCell ref="H14:I14"/>
    <mergeCell ref="E15:F15"/>
    <mergeCell ref="E20:F20"/>
    <mergeCell ref="H20:I20"/>
    <mergeCell ref="A1:M1"/>
    <mergeCell ref="E2:I2"/>
    <mergeCell ref="A3:A7"/>
    <mergeCell ref="E3:F3"/>
    <mergeCell ref="H3:I3"/>
    <mergeCell ref="E4:F4"/>
    <mergeCell ref="H4:I4"/>
    <mergeCell ref="E5:F5"/>
    <mergeCell ref="H5:I5"/>
    <mergeCell ref="E6:F6"/>
    <mergeCell ref="H6:I6"/>
    <mergeCell ref="E7:F7"/>
    <mergeCell ref="H7:I7"/>
  </mergeCells>
  <phoneticPr fontId="3"/>
  <pageMargins left="0.11811023622047245" right="0.11811023622047245" top="0.15748031496062992" bottom="0.15748031496062992" header="0.31496062992125984" footer="0.31496062992125984"/>
  <pageSetup paperSize="9" scale="74" orientation="portrait" r:id="rId1"/>
  <rowBreaks count="1" manualBreakCount="1">
    <brk id="4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68"/>
  <sheetViews>
    <sheetView view="pageBreakPreview" zoomScale="80" zoomScaleNormal="100" zoomScaleSheetLayoutView="80" workbookViewId="0">
      <selection activeCell="A45" sqref="A45"/>
    </sheetView>
  </sheetViews>
  <sheetFormatPr defaultRowHeight="13.5"/>
  <cols>
    <col min="1" max="1" width="4.375" style="60" customWidth="1"/>
    <col min="2" max="2" width="9.375" style="60" customWidth="1"/>
    <col min="3" max="3" width="7.5" style="60" customWidth="1"/>
    <col min="4" max="4" width="22.75" style="45" customWidth="1"/>
    <col min="5" max="5" width="21.375" style="45" bestFit="1" customWidth="1"/>
    <col min="6" max="6" width="11.75" style="45" customWidth="1"/>
    <col min="7" max="7" width="3.875" style="45" customWidth="1"/>
    <col min="8" max="8" width="7.875" style="60" customWidth="1"/>
    <col min="9" max="9" width="6.75" style="60" customWidth="1"/>
    <col min="10" max="10" width="23" style="45" customWidth="1"/>
    <col min="11" max="11" width="21.375" style="45" bestFit="1" customWidth="1"/>
    <col min="12" max="16384" width="9" style="45"/>
  </cols>
  <sheetData>
    <row r="1" spans="1:11" ht="21" customHeight="1">
      <c r="A1" s="243" t="s">
        <v>80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</row>
    <row r="3" spans="1:11" ht="14.25">
      <c r="A3" s="242" t="s">
        <v>75</v>
      </c>
      <c r="B3" s="242"/>
      <c r="C3" s="242"/>
      <c r="D3" s="242"/>
      <c r="E3" s="242"/>
      <c r="F3" s="46"/>
      <c r="G3" s="242" t="s">
        <v>78</v>
      </c>
      <c r="H3" s="242"/>
      <c r="I3" s="242"/>
      <c r="J3" s="242"/>
      <c r="K3" s="242"/>
    </row>
    <row r="4" spans="1:11">
      <c r="A4" s="47" t="s">
        <v>69</v>
      </c>
      <c r="B4" s="47" t="s">
        <v>70</v>
      </c>
      <c r="C4" s="47" t="s">
        <v>71</v>
      </c>
      <c r="D4" s="47" t="s">
        <v>72</v>
      </c>
      <c r="E4" s="61" t="s">
        <v>73</v>
      </c>
      <c r="F4" s="48"/>
      <c r="G4" s="47" t="s">
        <v>69</v>
      </c>
      <c r="H4" s="47" t="s">
        <v>70</v>
      </c>
      <c r="I4" s="47" t="s">
        <v>71</v>
      </c>
      <c r="J4" s="47" t="s">
        <v>72</v>
      </c>
      <c r="K4" s="61" t="s">
        <v>73</v>
      </c>
    </row>
    <row r="5" spans="1:11">
      <c r="A5" s="49">
        <v>1</v>
      </c>
      <c r="B5" s="50">
        <v>44654</v>
      </c>
      <c r="C5" s="49">
        <v>10</v>
      </c>
      <c r="D5" s="49" t="s">
        <v>99</v>
      </c>
      <c r="E5" s="62" t="s">
        <v>100</v>
      </c>
      <c r="F5" s="51"/>
      <c r="G5" s="49"/>
      <c r="H5" s="50"/>
      <c r="I5" s="49"/>
      <c r="J5" s="49"/>
      <c r="K5" s="62"/>
    </row>
    <row r="6" spans="1:11">
      <c r="A6" s="49">
        <v>6</v>
      </c>
      <c r="B6" s="50">
        <v>44682</v>
      </c>
      <c r="C6" s="49">
        <v>1</v>
      </c>
      <c r="D6" s="49" t="s">
        <v>144</v>
      </c>
      <c r="E6" s="62" t="s">
        <v>115</v>
      </c>
      <c r="F6" s="51"/>
      <c r="G6" s="52"/>
      <c r="H6" s="53"/>
      <c r="I6" s="52"/>
      <c r="J6" s="52"/>
      <c r="K6" s="63"/>
    </row>
    <row r="7" spans="1:11">
      <c r="A7" s="52"/>
      <c r="B7" s="52"/>
      <c r="C7" s="52"/>
      <c r="D7" s="52"/>
      <c r="E7" s="63"/>
      <c r="F7" s="51"/>
      <c r="G7" s="52"/>
      <c r="H7" s="52"/>
      <c r="I7" s="52"/>
      <c r="J7" s="52"/>
      <c r="K7" s="63"/>
    </row>
    <row r="8" spans="1:11">
      <c r="A8" s="52"/>
      <c r="B8" s="52"/>
      <c r="C8" s="52"/>
      <c r="D8" s="52"/>
      <c r="E8" s="63"/>
      <c r="F8" s="51"/>
      <c r="G8" s="52"/>
      <c r="H8" s="52"/>
      <c r="I8" s="52"/>
      <c r="J8" s="52"/>
      <c r="K8" s="63"/>
    </row>
    <row r="9" spans="1:11">
      <c r="A9" s="52"/>
      <c r="B9" s="52"/>
      <c r="C9" s="52"/>
      <c r="D9" s="52"/>
      <c r="E9" s="63"/>
      <c r="F9" s="51"/>
      <c r="G9" s="52"/>
      <c r="H9" s="52"/>
      <c r="I9" s="52"/>
      <c r="J9" s="52"/>
      <c r="K9" s="63"/>
    </row>
    <row r="10" spans="1:11">
      <c r="A10" s="52"/>
      <c r="B10" s="52"/>
      <c r="C10" s="52"/>
      <c r="D10" s="52"/>
      <c r="E10" s="63"/>
      <c r="F10" s="51"/>
      <c r="G10" s="52"/>
      <c r="H10" s="52"/>
      <c r="I10" s="52"/>
      <c r="J10" s="52"/>
      <c r="K10" s="63"/>
    </row>
    <row r="11" spans="1:11">
      <c r="A11" s="52"/>
      <c r="B11" s="52"/>
      <c r="C11" s="52"/>
      <c r="D11" s="52"/>
      <c r="E11" s="63"/>
      <c r="F11" s="51"/>
      <c r="G11" s="52"/>
      <c r="H11" s="52"/>
      <c r="I11" s="52"/>
      <c r="J11" s="52"/>
      <c r="K11" s="63"/>
    </row>
    <row r="12" spans="1:11">
      <c r="A12" s="52"/>
      <c r="B12" s="52"/>
      <c r="C12" s="52"/>
      <c r="D12" s="52"/>
      <c r="E12" s="63"/>
      <c r="F12" s="51"/>
      <c r="G12" s="52"/>
      <c r="H12" s="52"/>
      <c r="I12" s="52"/>
      <c r="J12" s="52"/>
      <c r="K12" s="63"/>
    </row>
    <row r="13" spans="1:11">
      <c r="A13" s="52"/>
      <c r="B13" s="52"/>
      <c r="C13" s="52"/>
      <c r="D13" s="52"/>
      <c r="E13" s="63"/>
      <c r="F13" s="51"/>
      <c r="G13" s="52"/>
      <c r="H13" s="52"/>
      <c r="I13" s="52"/>
      <c r="J13" s="52"/>
      <c r="K13" s="63"/>
    </row>
    <row r="14" spans="1:11">
      <c r="A14" s="52"/>
      <c r="B14" s="52"/>
      <c r="C14" s="52"/>
      <c r="D14" s="52"/>
      <c r="E14" s="63"/>
      <c r="F14" s="51"/>
      <c r="G14" s="52"/>
      <c r="H14" s="52"/>
      <c r="I14" s="52"/>
      <c r="J14" s="52"/>
      <c r="K14" s="63"/>
    </row>
    <row r="15" spans="1:11">
      <c r="A15" s="54"/>
      <c r="B15" s="54"/>
      <c r="C15" s="54"/>
      <c r="D15" s="55"/>
      <c r="E15" s="54"/>
      <c r="F15" s="56"/>
      <c r="G15" s="55"/>
      <c r="H15" s="54"/>
      <c r="I15" s="54"/>
      <c r="J15" s="55"/>
      <c r="K15" s="54"/>
    </row>
    <row r="16" spans="1:11" ht="14.25">
      <c r="A16" s="242" t="s">
        <v>76</v>
      </c>
      <c r="B16" s="242"/>
      <c r="C16" s="242"/>
      <c r="D16" s="242"/>
      <c r="E16" s="242"/>
      <c r="F16" s="57"/>
      <c r="G16" s="242" t="s">
        <v>77</v>
      </c>
      <c r="H16" s="242"/>
      <c r="I16" s="242"/>
      <c r="J16" s="242"/>
      <c r="K16" s="242"/>
    </row>
    <row r="17" spans="1:11">
      <c r="A17" s="47" t="s">
        <v>69</v>
      </c>
      <c r="B17" s="47" t="s">
        <v>70</v>
      </c>
      <c r="C17" s="47" t="s">
        <v>71</v>
      </c>
      <c r="D17" s="47" t="s">
        <v>72</v>
      </c>
      <c r="E17" s="61" t="s">
        <v>73</v>
      </c>
      <c r="F17" s="48"/>
      <c r="G17" s="47" t="s">
        <v>69</v>
      </c>
      <c r="H17" s="47" t="s">
        <v>70</v>
      </c>
      <c r="I17" s="47" t="s">
        <v>71</v>
      </c>
      <c r="J17" s="47" t="s">
        <v>72</v>
      </c>
      <c r="K17" s="61" t="s">
        <v>73</v>
      </c>
    </row>
    <row r="18" spans="1:11">
      <c r="A18" s="49">
        <v>3</v>
      </c>
      <c r="B18" s="50">
        <v>44667</v>
      </c>
      <c r="C18" s="49">
        <v>25</v>
      </c>
      <c r="D18" s="96" t="s">
        <v>114</v>
      </c>
      <c r="E18" s="62" t="s">
        <v>115</v>
      </c>
      <c r="F18" s="51"/>
      <c r="G18" s="49"/>
      <c r="H18" s="50"/>
      <c r="I18" s="49"/>
      <c r="J18" s="49"/>
      <c r="K18" s="62"/>
    </row>
    <row r="19" spans="1:11">
      <c r="A19" s="49"/>
      <c r="B19" s="50"/>
      <c r="C19" s="49"/>
      <c r="D19" s="49"/>
      <c r="E19" s="62"/>
      <c r="F19" s="51"/>
      <c r="G19" s="52"/>
      <c r="H19" s="53"/>
      <c r="I19" s="52"/>
      <c r="J19" s="52"/>
      <c r="K19" s="63"/>
    </row>
    <row r="20" spans="1:11">
      <c r="A20" s="49"/>
      <c r="B20" s="50"/>
      <c r="C20" s="49"/>
      <c r="D20" s="49"/>
      <c r="E20" s="62"/>
      <c r="F20" s="51"/>
      <c r="G20" s="52"/>
      <c r="H20" s="52"/>
      <c r="I20" s="52"/>
      <c r="J20" s="52"/>
      <c r="K20" s="63"/>
    </row>
    <row r="21" spans="1:11">
      <c r="A21" s="52"/>
      <c r="B21" s="52"/>
      <c r="C21" s="52"/>
      <c r="D21" s="52"/>
      <c r="E21" s="63"/>
      <c r="F21" s="51"/>
      <c r="G21" s="52"/>
      <c r="H21" s="52"/>
      <c r="I21" s="52"/>
      <c r="J21" s="52"/>
      <c r="K21" s="63"/>
    </row>
    <row r="22" spans="1:11">
      <c r="A22" s="52"/>
      <c r="B22" s="52"/>
      <c r="C22" s="52"/>
      <c r="D22" s="52"/>
      <c r="E22" s="63"/>
      <c r="F22" s="51"/>
      <c r="G22" s="52"/>
      <c r="H22" s="52"/>
      <c r="I22" s="52"/>
      <c r="J22" s="52"/>
      <c r="K22" s="63"/>
    </row>
    <row r="23" spans="1:11">
      <c r="A23" s="52"/>
      <c r="B23" s="52"/>
      <c r="C23" s="52"/>
      <c r="D23" s="52"/>
      <c r="E23" s="63"/>
      <c r="F23" s="51"/>
      <c r="G23" s="52"/>
      <c r="H23" s="52"/>
      <c r="I23" s="52"/>
      <c r="J23" s="52"/>
      <c r="K23" s="63"/>
    </row>
    <row r="24" spans="1:11">
      <c r="A24" s="52"/>
      <c r="B24" s="52"/>
      <c r="C24" s="52"/>
      <c r="D24" s="52"/>
      <c r="E24" s="63"/>
      <c r="F24" s="51"/>
      <c r="G24" s="52"/>
      <c r="H24" s="52"/>
      <c r="I24" s="52"/>
      <c r="J24" s="52"/>
      <c r="K24" s="63"/>
    </row>
    <row r="25" spans="1:11">
      <c r="A25" s="52"/>
      <c r="B25" s="52"/>
      <c r="C25" s="52"/>
      <c r="D25" s="52"/>
      <c r="E25" s="63"/>
      <c r="F25" s="51"/>
      <c r="G25" s="52"/>
      <c r="H25" s="52"/>
      <c r="I25" s="52"/>
      <c r="J25" s="52"/>
      <c r="K25" s="63"/>
    </row>
    <row r="26" spans="1:11">
      <c r="A26" s="52"/>
      <c r="B26" s="52"/>
      <c r="C26" s="52"/>
      <c r="D26" s="52"/>
      <c r="E26" s="63"/>
      <c r="F26" s="51"/>
      <c r="G26" s="52"/>
      <c r="H26" s="52"/>
      <c r="I26" s="52"/>
      <c r="J26" s="52"/>
      <c r="K26" s="63"/>
    </row>
    <row r="27" spans="1:11">
      <c r="A27" s="52"/>
      <c r="B27" s="52"/>
      <c r="C27" s="52"/>
      <c r="D27" s="52"/>
      <c r="E27" s="63"/>
      <c r="F27" s="51"/>
      <c r="G27" s="52"/>
      <c r="H27" s="52"/>
      <c r="I27" s="52"/>
      <c r="J27" s="52"/>
      <c r="K27" s="63"/>
    </row>
    <row r="28" spans="1:11">
      <c r="A28" s="54"/>
      <c r="B28" s="54"/>
      <c r="C28" s="54"/>
      <c r="D28" s="55"/>
      <c r="E28" s="54"/>
      <c r="F28" s="56"/>
      <c r="G28" s="55"/>
      <c r="H28" s="54"/>
      <c r="I28" s="54"/>
      <c r="J28" s="55"/>
      <c r="K28" s="54"/>
    </row>
    <row r="29" spans="1:11" ht="14.25">
      <c r="A29" s="242" t="s">
        <v>81</v>
      </c>
      <c r="B29" s="242"/>
      <c r="C29" s="242"/>
      <c r="D29" s="242"/>
      <c r="E29" s="242"/>
      <c r="F29" s="57"/>
      <c r="G29" s="242" t="s">
        <v>74</v>
      </c>
      <c r="H29" s="242"/>
      <c r="I29" s="242"/>
      <c r="J29" s="242"/>
      <c r="K29" s="242"/>
    </row>
    <row r="30" spans="1:11">
      <c r="A30" s="47" t="s">
        <v>69</v>
      </c>
      <c r="B30" s="47" t="s">
        <v>70</v>
      </c>
      <c r="C30" s="47" t="s">
        <v>71</v>
      </c>
      <c r="D30" s="47" t="s">
        <v>72</v>
      </c>
      <c r="E30" s="61" t="s">
        <v>73</v>
      </c>
      <c r="F30" s="48"/>
      <c r="G30" s="47" t="s">
        <v>69</v>
      </c>
      <c r="H30" s="47" t="s">
        <v>70</v>
      </c>
      <c r="I30" s="47" t="s">
        <v>71</v>
      </c>
      <c r="J30" s="47" t="s">
        <v>72</v>
      </c>
      <c r="K30" s="61" t="s">
        <v>73</v>
      </c>
    </row>
    <row r="31" spans="1:11">
      <c r="A31" s="49">
        <v>8</v>
      </c>
      <c r="B31" s="50">
        <v>44760</v>
      </c>
      <c r="C31" s="49">
        <v>11</v>
      </c>
      <c r="D31" s="49" t="s">
        <v>158</v>
      </c>
      <c r="E31" s="62" t="s">
        <v>159</v>
      </c>
      <c r="F31" s="58"/>
      <c r="G31" s="49">
        <v>4</v>
      </c>
      <c r="H31" s="50">
        <v>44674</v>
      </c>
      <c r="I31" s="49"/>
      <c r="J31" s="49" t="s">
        <v>131</v>
      </c>
      <c r="K31" s="62" t="s">
        <v>115</v>
      </c>
    </row>
    <row r="32" spans="1:11">
      <c r="A32" s="52"/>
      <c r="B32" s="53"/>
      <c r="C32" s="52"/>
      <c r="D32" s="52"/>
      <c r="E32" s="63"/>
      <c r="F32" s="58"/>
      <c r="G32" s="52"/>
      <c r="H32" s="53"/>
      <c r="I32" s="52"/>
      <c r="J32" s="52"/>
      <c r="K32" s="63"/>
    </row>
    <row r="33" spans="1:11">
      <c r="A33" s="52"/>
      <c r="B33" s="52"/>
      <c r="C33" s="52"/>
      <c r="D33" s="52"/>
      <c r="E33" s="63"/>
      <c r="F33" s="58"/>
      <c r="G33" s="52"/>
      <c r="H33" s="52"/>
      <c r="I33" s="52"/>
      <c r="J33" s="52"/>
      <c r="K33" s="63"/>
    </row>
    <row r="34" spans="1:11">
      <c r="A34" s="52"/>
      <c r="B34" s="52"/>
      <c r="C34" s="52"/>
      <c r="D34" s="52"/>
      <c r="E34" s="63"/>
      <c r="F34" s="58"/>
      <c r="G34" s="52"/>
      <c r="H34" s="52"/>
      <c r="I34" s="52"/>
      <c r="J34" s="52"/>
      <c r="K34" s="63"/>
    </row>
    <row r="35" spans="1:11">
      <c r="A35" s="52"/>
      <c r="B35" s="52"/>
      <c r="C35" s="52"/>
      <c r="D35" s="52"/>
      <c r="E35" s="63"/>
      <c r="F35" s="58"/>
      <c r="G35" s="52"/>
      <c r="H35" s="52"/>
      <c r="I35" s="52"/>
      <c r="J35" s="52"/>
      <c r="K35" s="63"/>
    </row>
    <row r="36" spans="1:11">
      <c r="A36" s="52"/>
      <c r="B36" s="52"/>
      <c r="C36" s="52"/>
      <c r="D36" s="52"/>
      <c r="E36" s="63"/>
      <c r="F36" s="58"/>
      <c r="G36" s="52"/>
      <c r="H36" s="52"/>
      <c r="I36" s="52"/>
      <c r="J36" s="52"/>
      <c r="K36" s="63"/>
    </row>
    <row r="37" spans="1:11">
      <c r="A37" s="52"/>
      <c r="B37" s="52"/>
      <c r="C37" s="52"/>
      <c r="D37" s="52"/>
      <c r="E37" s="63"/>
      <c r="F37" s="58"/>
      <c r="G37" s="52"/>
      <c r="H37" s="52"/>
      <c r="I37" s="52"/>
      <c r="J37" s="52"/>
      <c r="K37" s="63"/>
    </row>
    <row r="38" spans="1:11">
      <c r="A38" s="52"/>
      <c r="B38" s="52"/>
      <c r="C38" s="52"/>
      <c r="D38" s="52"/>
      <c r="E38" s="63"/>
      <c r="F38" s="58"/>
      <c r="G38" s="52"/>
      <c r="H38" s="52"/>
      <c r="I38" s="52"/>
      <c r="J38" s="52"/>
      <c r="K38" s="63"/>
    </row>
    <row r="39" spans="1:11">
      <c r="A39" s="52"/>
      <c r="B39" s="52"/>
      <c r="C39" s="52"/>
      <c r="D39" s="52"/>
      <c r="E39" s="63"/>
      <c r="F39" s="58"/>
      <c r="G39" s="52"/>
      <c r="H39" s="52"/>
      <c r="I39" s="52"/>
      <c r="J39" s="52"/>
      <c r="K39" s="63"/>
    </row>
    <row r="40" spans="1:11">
      <c r="A40" s="52"/>
      <c r="B40" s="52"/>
      <c r="C40" s="52"/>
      <c r="D40" s="52"/>
      <c r="E40" s="63"/>
      <c r="F40" s="58"/>
      <c r="G40" s="52"/>
      <c r="H40" s="52"/>
      <c r="I40" s="52"/>
      <c r="J40" s="52"/>
      <c r="K40" s="63"/>
    </row>
    <row r="41" spans="1:11">
      <c r="A41" s="54"/>
      <c r="B41" s="54"/>
      <c r="C41" s="54"/>
      <c r="D41" s="55"/>
      <c r="E41" s="54"/>
      <c r="F41" s="56"/>
      <c r="G41" s="55"/>
      <c r="H41" s="54"/>
      <c r="I41" s="54"/>
      <c r="J41" s="55"/>
      <c r="K41" s="54"/>
    </row>
    <row r="42" spans="1:11" ht="14.25">
      <c r="A42" s="242" t="s">
        <v>68</v>
      </c>
      <c r="B42" s="242"/>
      <c r="C42" s="242"/>
      <c r="D42" s="242"/>
      <c r="E42" s="242"/>
      <c r="G42" s="242" t="s">
        <v>82</v>
      </c>
      <c r="H42" s="242"/>
      <c r="I42" s="242"/>
      <c r="J42" s="242"/>
      <c r="K42" s="242"/>
    </row>
    <row r="43" spans="1:11">
      <c r="A43" s="47" t="s">
        <v>69</v>
      </c>
      <c r="B43" s="47" t="s">
        <v>70</v>
      </c>
      <c r="C43" s="47" t="s">
        <v>71</v>
      </c>
      <c r="D43" s="47" t="s">
        <v>72</v>
      </c>
      <c r="E43" s="61" t="s">
        <v>73</v>
      </c>
      <c r="G43" s="47" t="s">
        <v>69</v>
      </c>
      <c r="H43" s="47" t="s">
        <v>70</v>
      </c>
      <c r="I43" s="47" t="s">
        <v>71</v>
      </c>
      <c r="J43" s="47" t="s">
        <v>72</v>
      </c>
      <c r="K43" s="61" t="s">
        <v>73</v>
      </c>
    </row>
    <row r="44" spans="1:11">
      <c r="A44" s="106">
        <v>7</v>
      </c>
      <c r="B44" s="107">
        <v>44793</v>
      </c>
      <c r="C44" s="106">
        <v>3</v>
      </c>
      <c r="D44" s="106" t="s">
        <v>182</v>
      </c>
      <c r="E44" s="108" t="s">
        <v>115</v>
      </c>
      <c r="F44" s="59"/>
      <c r="G44" s="49"/>
      <c r="H44" s="50"/>
      <c r="I44" s="49"/>
      <c r="J44" s="49"/>
      <c r="K44" s="62"/>
    </row>
    <row r="45" spans="1:11">
      <c r="A45" s="52"/>
      <c r="B45" s="53"/>
      <c r="C45" s="52"/>
      <c r="D45" s="52"/>
      <c r="E45" s="63"/>
      <c r="F45" s="59"/>
      <c r="G45" s="52"/>
      <c r="H45" s="53"/>
      <c r="I45" s="52"/>
      <c r="J45" s="52"/>
      <c r="K45" s="63"/>
    </row>
    <row r="46" spans="1:11">
      <c r="A46" s="52"/>
      <c r="B46" s="52"/>
      <c r="C46" s="52"/>
      <c r="D46" s="52"/>
      <c r="E46" s="63"/>
      <c r="F46" s="59"/>
      <c r="G46" s="52"/>
      <c r="H46" s="52"/>
      <c r="I46" s="52"/>
      <c r="J46" s="52"/>
      <c r="K46" s="63"/>
    </row>
    <row r="47" spans="1:11">
      <c r="A47" s="52"/>
      <c r="B47" s="52"/>
      <c r="C47" s="52"/>
      <c r="D47" s="52"/>
      <c r="E47" s="63"/>
      <c r="F47" s="59"/>
      <c r="G47" s="52"/>
      <c r="H47" s="52"/>
      <c r="I47" s="52"/>
      <c r="J47" s="52"/>
      <c r="K47" s="63"/>
    </row>
    <row r="48" spans="1:11">
      <c r="A48" s="52"/>
      <c r="B48" s="52"/>
      <c r="C48" s="52"/>
      <c r="D48" s="52"/>
      <c r="E48" s="63"/>
      <c r="F48" s="59"/>
      <c r="G48" s="52"/>
      <c r="H48" s="52"/>
      <c r="I48" s="52"/>
      <c r="J48" s="52"/>
      <c r="K48" s="63"/>
    </row>
    <row r="49" spans="1:11">
      <c r="A49" s="52"/>
      <c r="B49" s="52"/>
      <c r="C49" s="52"/>
      <c r="D49" s="52"/>
      <c r="E49" s="63"/>
      <c r="F49" s="59"/>
      <c r="G49" s="52"/>
      <c r="H49" s="52"/>
      <c r="I49" s="52"/>
      <c r="J49" s="52"/>
      <c r="K49" s="63"/>
    </row>
    <row r="50" spans="1:11">
      <c r="A50" s="52"/>
      <c r="B50" s="52"/>
      <c r="C50" s="52"/>
      <c r="D50" s="52"/>
      <c r="E50" s="63"/>
      <c r="F50" s="59"/>
      <c r="G50" s="52"/>
      <c r="H50" s="52"/>
      <c r="I50" s="52"/>
      <c r="J50" s="52"/>
      <c r="K50" s="63"/>
    </row>
    <row r="51" spans="1:11">
      <c r="A51" s="52"/>
      <c r="B51" s="52"/>
      <c r="C51" s="52"/>
      <c r="D51" s="52"/>
      <c r="E51" s="63"/>
      <c r="F51" s="59"/>
      <c r="G51" s="52"/>
      <c r="H51" s="52"/>
      <c r="I51" s="52"/>
      <c r="J51" s="52"/>
      <c r="K51" s="63"/>
    </row>
    <row r="52" spans="1:11">
      <c r="A52" s="52"/>
      <c r="B52" s="52"/>
      <c r="C52" s="52"/>
      <c r="D52" s="52"/>
      <c r="E52" s="63"/>
      <c r="G52" s="52"/>
      <c r="H52" s="52"/>
      <c r="I52" s="52"/>
      <c r="J52" s="52"/>
      <c r="K52" s="63"/>
    </row>
    <row r="53" spans="1:11">
      <c r="A53" s="52"/>
      <c r="B53" s="52"/>
      <c r="C53" s="52"/>
      <c r="D53" s="52"/>
      <c r="E53" s="63"/>
      <c r="G53" s="52"/>
      <c r="H53" s="52"/>
      <c r="I53" s="52"/>
      <c r="J53" s="52"/>
      <c r="K53" s="63"/>
    </row>
    <row r="54" spans="1:11">
      <c r="A54" s="54"/>
      <c r="B54" s="54"/>
      <c r="C54" s="54"/>
      <c r="D54" s="55"/>
      <c r="E54" s="54"/>
      <c r="H54" s="45"/>
      <c r="I54" s="45"/>
    </row>
    <row r="55" spans="1:11" ht="14.25">
      <c r="A55" s="242" t="s">
        <v>84</v>
      </c>
      <c r="B55" s="242"/>
      <c r="C55" s="242"/>
      <c r="D55" s="242"/>
      <c r="E55" s="242"/>
      <c r="G55" s="245" t="s">
        <v>85</v>
      </c>
      <c r="H55" s="245"/>
      <c r="I55" s="245"/>
      <c r="J55" s="245"/>
      <c r="K55" s="245"/>
    </row>
    <row r="56" spans="1:11">
      <c r="A56" s="47" t="s">
        <v>69</v>
      </c>
      <c r="B56" s="47" t="s">
        <v>70</v>
      </c>
      <c r="C56" s="47" t="s">
        <v>71</v>
      </c>
      <c r="D56" s="47" t="s">
        <v>72</v>
      </c>
      <c r="E56" s="61" t="s">
        <v>73</v>
      </c>
      <c r="G56" s="47" t="s">
        <v>69</v>
      </c>
      <c r="H56" s="47" t="s">
        <v>70</v>
      </c>
      <c r="I56" s="47" t="s">
        <v>71</v>
      </c>
      <c r="J56" s="47" t="s">
        <v>72</v>
      </c>
      <c r="K56" s="61" t="s">
        <v>73</v>
      </c>
    </row>
    <row r="57" spans="1:11">
      <c r="A57" s="49"/>
      <c r="B57" s="50"/>
      <c r="C57" s="49"/>
      <c r="D57" s="49"/>
      <c r="E57" s="62"/>
      <c r="F57" s="59"/>
      <c r="G57" s="85"/>
      <c r="H57" s="86"/>
      <c r="I57" s="85"/>
      <c r="J57" s="85"/>
      <c r="K57" s="87"/>
    </row>
    <row r="58" spans="1:11">
      <c r="A58" s="52"/>
      <c r="B58" s="53"/>
      <c r="C58" s="52"/>
      <c r="D58" s="52"/>
      <c r="E58" s="63"/>
      <c r="F58" s="59"/>
      <c r="G58" s="85"/>
      <c r="H58" s="86"/>
      <c r="I58" s="85"/>
      <c r="J58" s="85"/>
      <c r="K58" s="87"/>
    </row>
    <row r="59" spans="1:11">
      <c r="A59" s="52"/>
      <c r="B59" s="52"/>
      <c r="C59" s="52"/>
      <c r="D59" s="52"/>
      <c r="E59" s="63"/>
      <c r="F59" s="59"/>
      <c r="G59" s="85"/>
      <c r="H59" s="85"/>
      <c r="I59" s="85"/>
      <c r="J59" s="85"/>
      <c r="K59" s="87"/>
    </row>
    <row r="60" spans="1:11">
      <c r="A60" s="52"/>
      <c r="B60" s="52"/>
      <c r="C60" s="52"/>
      <c r="D60" s="52"/>
      <c r="E60" s="63"/>
      <c r="F60" s="59"/>
      <c r="G60" s="85"/>
      <c r="H60" s="85"/>
      <c r="I60" s="85"/>
      <c r="J60" s="85"/>
      <c r="K60" s="87"/>
    </row>
    <row r="61" spans="1:11">
      <c r="A61" s="52"/>
      <c r="B61" s="52"/>
      <c r="C61" s="52"/>
      <c r="D61" s="52"/>
      <c r="E61" s="63"/>
      <c r="F61" s="59"/>
      <c r="G61" s="85"/>
      <c r="H61" s="85"/>
      <c r="I61" s="85"/>
      <c r="J61" s="85"/>
      <c r="K61" s="87"/>
    </row>
    <row r="62" spans="1:11">
      <c r="A62" s="52"/>
      <c r="B62" s="52"/>
      <c r="C62" s="52"/>
      <c r="D62" s="52"/>
      <c r="E62" s="63"/>
      <c r="F62" s="59"/>
      <c r="G62" s="85"/>
      <c r="H62" s="85"/>
      <c r="I62" s="85"/>
      <c r="J62" s="85"/>
      <c r="K62" s="87"/>
    </row>
    <row r="63" spans="1:11">
      <c r="A63" s="52"/>
      <c r="B63" s="52"/>
      <c r="C63" s="52"/>
      <c r="D63" s="52"/>
      <c r="E63" s="63"/>
      <c r="F63" s="59"/>
      <c r="G63" s="85"/>
      <c r="H63" s="85"/>
      <c r="I63" s="85"/>
      <c r="J63" s="85"/>
      <c r="K63" s="87"/>
    </row>
    <row r="64" spans="1:11">
      <c r="A64" s="52"/>
      <c r="B64" s="52"/>
      <c r="C64" s="52"/>
      <c r="D64" s="52"/>
      <c r="E64" s="63"/>
      <c r="F64" s="59"/>
      <c r="G64" s="85"/>
      <c r="H64" s="85"/>
      <c r="I64" s="85"/>
      <c r="J64" s="85"/>
      <c r="K64" s="87"/>
    </row>
    <row r="65" spans="1:11">
      <c r="A65" s="52"/>
      <c r="B65" s="52"/>
      <c r="C65" s="52"/>
      <c r="D65" s="52"/>
      <c r="E65" s="63"/>
      <c r="G65" s="85"/>
      <c r="H65" s="85"/>
      <c r="I65" s="85"/>
      <c r="J65" s="85"/>
      <c r="K65" s="87"/>
    </row>
    <row r="66" spans="1:11">
      <c r="A66" s="52"/>
      <c r="B66" s="52"/>
      <c r="C66" s="52"/>
      <c r="D66" s="52"/>
      <c r="E66" s="63"/>
      <c r="G66" s="85"/>
      <c r="H66" s="85"/>
      <c r="I66" s="85"/>
      <c r="J66" s="85"/>
      <c r="K66" s="87"/>
    </row>
    <row r="67" spans="1:11">
      <c r="A67" s="244" t="s">
        <v>79</v>
      </c>
      <c r="B67" s="244"/>
      <c r="C67" s="244"/>
      <c r="D67" s="244"/>
      <c r="E67" s="244"/>
    </row>
    <row r="68" spans="1:11">
      <c r="A68" s="244"/>
      <c r="B68" s="244"/>
      <c r="C68" s="244"/>
      <c r="D68" s="244"/>
      <c r="E68" s="244"/>
    </row>
  </sheetData>
  <mergeCells count="12">
    <mergeCell ref="A67:E68"/>
    <mergeCell ref="A55:E55"/>
    <mergeCell ref="G55:K55"/>
    <mergeCell ref="A42:E42"/>
    <mergeCell ref="G42:K42"/>
    <mergeCell ref="A29:E29"/>
    <mergeCell ref="G29:K29"/>
    <mergeCell ref="A16:E16"/>
    <mergeCell ref="G16:K16"/>
    <mergeCell ref="A1:K1"/>
    <mergeCell ref="A3:E3"/>
    <mergeCell ref="G3:K3"/>
  </mergeCells>
  <phoneticPr fontId="3"/>
  <printOptions horizontalCentered="1"/>
  <pageMargins left="0.15748031496062992" right="0.15748031496062992" top="0.15748031496062992" bottom="0.15748031496062992" header="0.31496062992125984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1部リーグ戦表</vt:lpstr>
      <vt:lpstr>1部上位リーグ戦表</vt:lpstr>
      <vt:lpstr>1部下位リーグ戦表</vt:lpstr>
      <vt:lpstr>1部</vt:lpstr>
      <vt:lpstr>累積警告</vt:lpstr>
      <vt:lpstr>'1部'!Print_Area</vt:lpstr>
      <vt:lpstr>'1部リーグ戦表'!Print_Area</vt:lpstr>
      <vt:lpstr>'1部下位リーグ戦表'!Print_Area</vt:lpstr>
      <vt:lpstr>'1部上位リーグ戦表'!Print_Area</vt:lpstr>
      <vt:lpstr>累積警告!Print_Area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塩野翔平</dc:creator>
  <cp:lastModifiedBy>t-kimura</cp:lastModifiedBy>
  <cp:lastPrinted>2022-08-23T02:49:37Z</cp:lastPrinted>
  <dcterms:created xsi:type="dcterms:W3CDTF">2022-03-08T01:51:18Z</dcterms:created>
  <dcterms:modified xsi:type="dcterms:W3CDTF">2022-08-26T06:50:10Z</dcterms:modified>
</cp:coreProperties>
</file>