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hiro\Desktop\2021クラブユース\"/>
    </mc:Choice>
  </mc:AlternateContent>
  <bookViews>
    <workbookView xWindow="0" yWindow="0" windowWidth="20490" windowHeight="7500"/>
  </bookViews>
  <sheets>
    <sheet name="最終版" sheetId="1" r:id="rId1"/>
    <sheet name="予選組み合わせ" sheetId="2" r:id="rId2"/>
    <sheet name="グループ結果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3" i="3" l="1"/>
  <c r="AA42" i="3"/>
  <c r="U42" i="3" s="1"/>
  <c r="S42" i="3"/>
  <c r="L42" i="3"/>
  <c r="I42" i="3"/>
  <c r="F42" i="3"/>
  <c r="C42" i="3"/>
  <c r="AA41" i="3"/>
  <c r="S40" i="3" s="1"/>
  <c r="AA40" i="3"/>
  <c r="Q40" i="3"/>
  <c r="L40" i="3"/>
  <c r="I40" i="3"/>
  <c r="F40" i="3"/>
  <c r="C40" i="3"/>
  <c r="AA39" i="3"/>
  <c r="AA38" i="3"/>
  <c r="S38" i="3"/>
  <c r="L38" i="3"/>
  <c r="I38" i="3"/>
  <c r="F38" i="3"/>
  <c r="C38" i="3"/>
  <c r="AA37" i="3"/>
  <c r="S36" i="3" s="1"/>
  <c r="AA36" i="3"/>
  <c r="U36" i="3" s="1"/>
  <c r="Q36" i="3"/>
  <c r="L36" i="3"/>
  <c r="I36" i="3"/>
  <c r="F36" i="3"/>
  <c r="C36" i="3"/>
  <c r="L35" i="3"/>
  <c r="I35" i="3"/>
  <c r="F35" i="3"/>
  <c r="C35" i="3"/>
  <c r="AA32" i="3"/>
  <c r="AA31" i="3"/>
  <c r="U31" i="3"/>
  <c r="S31" i="3"/>
  <c r="Q31" i="3"/>
  <c r="L31" i="3"/>
  <c r="I31" i="3"/>
  <c r="Z32" i="3" s="1"/>
  <c r="F31" i="3"/>
  <c r="C31" i="3"/>
  <c r="Z31" i="3" s="1"/>
  <c r="AA30" i="3"/>
  <c r="AA29" i="3"/>
  <c r="S29" i="3"/>
  <c r="L29" i="3"/>
  <c r="I29" i="3"/>
  <c r="F29" i="3"/>
  <c r="C29" i="3"/>
  <c r="AA28" i="3"/>
  <c r="S27" i="3" s="1"/>
  <c r="AA27" i="3"/>
  <c r="U27" i="3"/>
  <c r="Q27" i="3"/>
  <c r="L27" i="3"/>
  <c r="I27" i="3"/>
  <c r="F27" i="3"/>
  <c r="C27" i="3"/>
  <c r="Z28" i="3" s="1"/>
  <c r="AA26" i="3"/>
  <c r="AA25" i="3"/>
  <c r="S25" i="3"/>
  <c r="L25" i="3"/>
  <c r="I25" i="3"/>
  <c r="F25" i="3"/>
  <c r="C25" i="3"/>
  <c r="Z25" i="3" s="1"/>
  <c r="L24" i="3"/>
  <c r="I24" i="3"/>
  <c r="F24" i="3"/>
  <c r="C24" i="3"/>
  <c r="AA21" i="3"/>
  <c r="S20" i="3" s="1"/>
  <c r="AA20" i="3"/>
  <c r="U20" i="3"/>
  <c r="Q20" i="3"/>
  <c r="L20" i="3"/>
  <c r="I20" i="3"/>
  <c r="F20" i="3"/>
  <c r="C20" i="3"/>
  <c r="Z20" i="3" s="1"/>
  <c r="AA19" i="3"/>
  <c r="AA18" i="3"/>
  <c r="S18" i="3"/>
  <c r="L18" i="3"/>
  <c r="I18" i="3"/>
  <c r="F18" i="3"/>
  <c r="C18" i="3"/>
  <c r="Z18" i="3" s="1"/>
  <c r="AA17" i="3"/>
  <c r="S16" i="3" s="1"/>
  <c r="AA16" i="3"/>
  <c r="Q16" i="3" s="1"/>
  <c r="L16" i="3"/>
  <c r="I16" i="3"/>
  <c r="F16" i="3"/>
  <c r="C16" i="3"/>
  <c r="Z16" i="3" s="1"/>
  <c r="AA15" i="3"/>
  <c r="AA14" i="3"/>
  <c r="S14" i="3"/>
  <c r="L14" i="3"/>
  <c r="I14" i="3"/>
  <c r="F14" i="3"/>
  <c r="C14" i="3"/>
  <c r="Z14" i="3" s="1"/>
  <c r="L13" i="3"/>
  <c r="I13" i="3"/>
  <c r="F13" i="3"/>
  <c r="C13" i="3"/>
  <c r="AA10" i="3"/>
  <c r="S9" i="3" s="1"/>
  <c r="AA9" i="3"/>
  <c r="U9" i="3"/>
  <c r="Q9" i="3"/>
  <c r="L9" i="3"/>
  <c r="I9" i="3"/>
  <c r="F9" i="3"/>
  <c r="C9" i="3"/>
  <c r="Z10" i="3" s="1"/>
  <c r="AA8" i="3"/>
  <c r="AA7" i="3"/>
  <c r="S7" i="3"/>
  <c r="L7" i="3"/>
  <c r="I7" i="3"/>
  <c r="F7" i="3"/>
  <c r="C7" i="3"/>
  <c r="Z7" i="3" s="1"/>
  <c r="AA6" i="3"/>
  <c r="S5" i="3" s="1"/>
  <c r="AA5" i="3"/>
  <c r="U5" i="3" s="1"/>
  <c r="Q5" i="3"/>
  <c r="L5" i="3"/>
  <c r="I5" i="3"/>
  <c r="F5" i="3"/>
  <c r="C5" i="3"/>
  <c r="Z6" i="3" s="1"/>
  <c r="AA4" i="3"/>
  <c r="AA3" i="3"/>
  <c r="U3" i="3" s="1"/>
  <c r="S3" i="3"/>
  <c r="L3" i="3"/>
  <c r="I3" i="3"/>
  <c r="F3" i="3"/>
  <c r="C3" i="3"/>
  <c r="L2" i="3"/>
  <c r="I2" i="3"/>
  <c r="F2" i="3"/>
  <c r="C2" i="3"/>
  <c r="U18" i="3" l="1"/>
  <c r="U14" i="3"/>
  <c r="O31" i="3"/>
  <c r="U29" i="3"/>
  <c r="Z30" i="3"/>
  <c r="U25" i="3"/>
  <c r="U40" i="3"/>
  <c r="Z41" i="3"/>
  <c r="U38" i="3"/>
  <c r="Z37" i="3"/>
  <c r="U7" i="3"/>
  <c r="Z4" i="3"/>
  <c r="Z43" i="3"/>
  <c r="Q42" i="3"/>
  <c r="Z39" i="3"/>
  <c r="Q38" i="3"/>
  <c r="Q29" i="3"/>
  <c r="Q25" i="3"/>
  <c r="U16" i="3"/>
  <c r="Q18" i="3"/>
  <c r="Q14" i="3"/>
  <c r="Q7" i="3"/>
  <c r="Q3" i="3"/>
  <c r="Z3" i="3"/>
  <c r="O3" i="3" s="1"/>
  <c r="Z5" i="3"/>
  <c r="O5" i="3" s="1"/>
  <c r="Z8" i="3"/>
  <c r="O7" i="3" s="1"/>
  <c r="Z9" i="3"/>
  <c r="O9" i="3" s="1"/>
  <c r="Z15" i="3"/>
  <c r="O14" i="3" s="1"/>
  <c r="Z17" i="3"/>
  <c r="O16" i="3" s="1"/>
  <c r="Z19" i="3"/>
  <c r="O18" i="3" s="1"/>
  <c r="Z21" i="3"/>
  <c r="O20" i="3" s="1"/>
  <c r="Z26" i="3"/>
  <c r="O25" i="3" s="1"/>
  <c r="Z27" i="3"/>
  <c r="O27" i="3" s="1"/>
  <c r="Z29" i="3"/>
  <c r="Z36" i="3"/>
  <c r="Z38" i="3"/>
  <c r="Z40" i="3"/>
  <c r="Z42" i="3"/>
  <c r="O29" i="3" l="1"/>
  <c r="O42" i="3"/>
  <c r="O40" i="3"/>
  <c r="O36" i="3"/>
  <c r="O38" i="3"/>
  <c r="V52" i="2"/>
  <c r="S52" i="2"/>
  <c r="V51" i="2"/>
  <c r="S51" i="2"/>
  <c r="V50" i="2"/>
  <c r="S50" i="2"/>
  <c r="V49" i="2"/>
  <c r="S49" i="2"/>
  <c r="V48" i="2"/>
  <c r="S48" i="2"/>
  <c r="V47" i="2"/>
  <c r="S47" i="2"/>
  <c r="V46" i="2"/>
  <c r="S46" i="2"/>
  <c r="V45" i="2"/>
  <c r="S45" i="2"/>
  <c r="V40" i="2"/>
  <c r="S40" i="2"/>
  <c r="V38" i="2"/>
  <c r="S38" i="2"/>
  <c r="V37" i="2"/>
  <c r="S37" i="2"/>
  <c r="V36" i="2"/>
  <c r="S36" i="2"/>
  <c r="V35" i="2"/>
  <c r="S35" i="2"/>
  <c r="V33" i="2"/>
  <c r="S33" i="2"/>
  <c r="V32" i="2"/>
  <c r="S32" i="2"/>
  <c r="V31" i="2"/>
  <c r="S31" i="2"/>
  <c r="V27" i="2"/>
  <c r="S27" i="2"/>
  <c r="V26" i="2"/>
  <c r="S26" i="2"/>
  <c r="V25" i="2"/>
  <c r="S25" i="2"/>
  <c r="V24" i="2"/>
  <c r="S24" i="2"/>
  <c r="V23" i="2"/>
  <c r="S23" i="2"/>
  <c r="V22" i="2"/>
  <c r="S22" i="2"/>
  <c r="V21" i="2"/>
  <c r="S21" i="2"/>
  <c r="V20" i="2"/>
  <c r="S20" i="2"/>
  <c r="V19" i="2"/>
  <c r="S19" i="2"/>
  <c r="V18" i="2"/>
  <c r="S18" i="2"/>
  <c r="V17" i="2"/>
  <c r="S17" i="2"/>
  <c r="V16" i="2"/>
  <c r="S16" i="2"/>
  <c r="V15" i="2"/>
  <c r="S15" i="2"/>
  <c r="V14" i="2"/>
  <c r="S14" i="2"/>
  <c r="V13" i="2"/>
  <c r="S13" i="2"/>
  <c r="V12" i="2"/>
  <c r="S12" i="2"/>
  <c r="V11" i="2"/>
  <c r="S11" i="2"/>
  <c r="V10" i="2"/>
  <c r="S10" i="2"/>
  <c r="V9" i="2"/>
  <c r="S9" i="2"/>
  <c r="V8" i="2"/>
  <c r="S8" i="2"/>
  <c r="V7" i="2"/>
  <c r="S7" i="2"/>
  <c r="V6" i="2"/>
  <c r="S6" i="2"/>
  <c r="V5" i="2"/>
  <c r="S5" i="2"/>
  <c r="V4" i="2"/>
  <c r="S4" i="2"/>
</calcChain>
</file>

<file path=xl/sharedStrings.xml><?xml version="1.0" encoding="utf-8"?>
<sst xmlns="http://schemas.openxmlformats.org/spreadsheetml/2006/main" count="464" uniqueCount="168">
  <si>
    <t>クラブユース代表決定戦</t>
    <rPh sb="6" eb="8">
      <t>ダイヒョウ</t>
    </rPh>
    <rPh sb="8" eb="11">
      <t>ケッテイセン</t>
    </rPh>
    <phoneticPr fontId="1"/>
  </si>
  <si>
    <t>第１代表</t>
    <rPh sb="0" eb="1">
      <t>ダイ</t>
    </rPh>
    <rPh sb="2" eb="4">
      <t>ダイヒョウ</t>
    </rPh>
    <phoneticPr fontId="1"/>
  </si>
  <si>
    <t>第８代表</t>
    <rPh sb="0" eb="1">
      <t>ダイ</t>
    </rPh>
    <rPh sb="2" eb="4">
      <t>ダイヒョウ</t>
    </rPh>
    <phoneticPr fontId="1"/>
  </si>
  <si>
    <t>第５代表</t>
    <rPh sb="0" eb="1">
      <t>ダイ</t>
    </rPh>
    <rPh sb="2" eb="4">
      <t>ダイヒョウ</t>
    </rPh>
    <phoneticPr fontId="1"/>
  </si>
  <si>
    <t>第４代表</t>
    <rPh sb="0" eb="1">
      <t>ダイ</t>
    </rPh>
    <rPh sb="2" eb="4">
      <t>ダイヒョウ</t>
    </rPh>
    <phoneticPr fontId="1"/>
  </si>
  <si>
    <t>第３代表</t>
    <rPh sb="0" eb="1">
      <t>ダイ</t>
    </rPh>
    <rPh sb="2" eb="4">
      <t>ダイヒョウ</t>
    </rPh>
    <phoneticPr fontId="1"/>
  </si>
  <si>
    <t>第６代表</t>
    <rPh sb="0" eb="1">
      <t>ダイ</t>
    </rPh>
    <rPh sb="2" eb="4">
      <t>ダイヒョウ</t>
    </rPh>
    <phoneticPr fontId="1"/>
  </si>
  <si>
    <t>第７代表</t>
    <rPh sb="0" eb="1">
      <t>ダイ</t>
    </rPh>
    <rPh sb="2" eb="4">
      <t>ダイヒョウ</t>
    </rPh>
    <phoneticPr fontId="1"/>
  </si>
  <si>
    <t>第２代表</t>
    <rPh sb="0" eb="1">
      <t>ダイ</t>
    </rPh>
    <rPh sb="2" eb="4">
      <t>ダイヒョウ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</si>
  <si>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</si>
  <si>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</si>
  <si>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</si>
  <si>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</si>
  <si>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</si>
  <si>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</si>
  <si>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</si>
  <si>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</si>
  <si>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1位</t>
    <rPh sb="1" eb="2">
      <t>イ</t>
    </rPh>
    <phoneticPr fontId="1"/>
  </si>
  <si>
    <t>８位</t>
    <rPh sb="1" eb="2">
      <t>イ</t>
    </rPh>
    <phoneticPr fontId="1"/>
  </si>
  <si>
    <t>５位</t>
    <rPh sb="1" eb="2">
      <t>イ</t>
    </rPh>
    <phoneticPr fontId="1"/>
  </si>
  <si>
    <t>４位</t>
    <rPh sb="1" eb="2">
      <t>イ</t>
    </rPh>
    <phoneticPr fontId="1"/>
  </si>
  <si>
    <t>３位</t>
    <rPh sb="1" eb="2">
      <t>イ</t>
    </rPh>
    <phoneticPr fontId="1"/>
  </si>
  <si>
    <t>６位</t>
    <rPh sb="1" eb="2">
      <t>イ</t>
    </rPh>
    <phoneticPr fontId="1"/>
  </si>
  <si>
    <t>７位</t>
    <rPh sb="1" eb="2">
      <t>イ</t>
    </rPh>
    <phoneticPr fontId="1"/>
  </si>
  <si>
    <t>２位</t>
    <rPh sb="1" eb="2">
      <t>イ</t>
    </rPh>
    <phoneticPr fontId="1"/>
  </si>
  <si>
    <t>【４ブロック予選】</t>
    <rPh sb="6" eb="8">
      <t>ヨセン</t>
    </rPh>
    <phoneticPr fontId="1"/>
  </si>
  <si>
    <t>Aグルーブ</t>
    <phoneticPr fontId="1"/>
  </si>
  <si>
    <t>Bグルーブ</t>
    <phoneticPr fontId="1"/>
  </si>
  <si>
    <t>Cグルーブ</t>
    <phoneticPr fontId="1"/>
  </si>
  <si>
    <t>Dグルーブ</t>
    <phoneticPr fontId="1"/>
  </si>
  <si>
    <t>5/16～23</t>
    <phoneticPr fontId="1"/>
  </si>
  <si>
    <t>ジュニオール</t>
    <phoneticPr fontId="1"/>
  </si>
  <si>
    <t>ＤＵＯパーク</t>
    <phoneticPr fontId="1"/>
  </si>
  <si>
    <t>6位</t>
    <rPh sb="1" eb="2">
      <t>イ</t>
    </rPh>
    <phoneticPr fontId="1"/>
  </si>
  <si>
    <t>ＦＣオークス</t>
    <phoneticPr fontId="1"/>
  </si>
  <si>
    <t>10位</t>
    <rPh sb="2" eb="3">
      <t>イ</t>
    </rPh>
    <phoneticPr fontId="1"/>
  </si>
  <si>
    <t>エボルティーボ</t>
    <phoneticPr fontId="1"/>
  </si>
  <si>
    <t>9位</t>
    <rPh sb="1" eb="2">
      <t>イ</t>
    </rPh>
    <phoneticPr fontId="1"/>
  </si>
  <si>
    <t>ＹＭＣＡ</t>
    <phoneticPr fontId="1"/>
  </si>
  <si>
    <t>8位</t>
    <rPh sb="1" eb="2">
      <t>イ</t>
    </rPh>
    <phoneticPr fontId="1"/>
  </si>
  <si>
    <t>七ヶ浜ＳＣ</t>
    <phoneticPr fontId="1"/>
  </si>
  <si>
    <t>7位</t>
    <rPh sb="1" eb="2">
      <t>イ</t>
    </rPh>
    <phoneticPr fontId="1"/>
  </si>
  <si>
    <t>アバンツァーレ</t>
    <phoneticPr fontId="1"/>
  </si>
  <si>
    <t>11位</t>
    <rPh sb="2" eb="3">
      <t>イ</t>
    </rPh>
    <phoneticPr fontId="1"/>
  </si>
  <si>
    <t>リベルタ</t>
    <phoneticPr fontId="1"/>
  </si>
  <si>
    <t>12位</t>
    <rPh sb="2" eb="3">
      <t>イ</t>
    </rPh>
    <phoneticPr fontId="1"/>
  </si>
  <si>
    <t>コバルトーレ</t>
    <phoneticPr fontId="1"/>
  </si>
  <si>
    <t>13位</t>
    <rPh sb="2" eb="3">
      <t>イ</t>
    </rPh>
    <phoneticPr fontId="1"/>
  </si>
  <si>
    <t>エスペランサ登米</t>
    <phoneticPr fontId="1"/>
  </si>
  <si>
    <t>14位</t>
    <rPh sb="2" eb="3">
      <t>イ</t>
    </rPh>
    <phoneticPr fontId="1"/>
  </si>
  <si>
    <t>多賀城ＦＣ</t>
    <phoneticPr fontId="1"/>
  </si>
  <si>
    <t>18位</t>
    <rPh sb="2" eb="3">
      <t>イ</t>
    </rPh>
    <phoneticPr fontId="1"/>
  </si>
  <si>
    <t>リアンリール</t>
    <phoneticPr fontId="1"/>
  </si>
  <si>
    <t>17位</t>
    <rPh sb="2" eb="3">
      <t>イ</t>
    </rPh>
    <phoneticPr fontId="1"/>
  </si>
  <si>
    <t>東六クラブ</t>
    <phoneticPr fontId="1"/>
  </si>
  <si>
    <t>16位</t>
    <rPh sb="2" eb="3">
      <t>イ</t>
    </rPh>
    <phoneticPr fontId="1"/>
  </si>
  <si>
    <t>ラソス</t>
    <phoneticPr fontId="1"/>
  </si>
  <si>
    <t>15位</t>
    <rPh sb="2" eb="3">
      <t>イ</t>
    </rPh>
    <phoneticPr fontId="1"/>
  </si>
  <si>
    <t>エルブランカ</t>
    <phoneticPr fontId="1"/>
  </si>
  <si>
    <t>【順位決定戦】</t>
    <rPh sb="1" eb="3">
      <t>ジュンイ</t>
    </rPh>
    <rPh sb="3" eb="5">
      <t>ケッテイ</t>
    </rPh>
    <rPh sb="5" eb="6">
      <t>セン</t>
    </rPh>
    <phoneticPr fontId="1"/>
  </si>
  <si>
    <t>ベガルタ</t>
    <phoneticPr fontId="1"/>
  </si>
  <si>
    <t>FCみやぎ</t>
    <phoneticPr fontId="1"/>
  </si>
  <si>
    <t>AOBA</t>
    <phoneticPr fontId="1"/>
  </si>
  <si>
    <t>ホーリークラッセ</t>
    <phoneticPr fontId="1"/>
  </si>
  <si>
    <t>塩釜FC</t>
    <rPh sb="0" eb="2">
      <t>シオガマ</t>
    </rPh>
    <phoneticPr fontId="1"/>
  </si>
  <si>
    <t>FC FRESCA</t>
    <phoneticPr fontId="1"/>
  </si>
  <si>
    <t>AC.AZZURRI</t>
    <phoneticPr fontId="1"/>
  </si>
  <si>
    <t>仙台FC</t>
    <rPh sb="0" eb="2">
      <t>センダイ</t>
    </rPh>
    <phoneticPr fontId="1"/>
  </si>
  <si>
    <t>【予選】</t>
    <rPh sb="1" eb="3">
      <t>ヨセン</t>
    </rPh>
    <phoneticPr fontId="1"/>
  </si>
  <si>
    <t>月日</t>
    <rPh sb="0" eb="1">
      <t>ツキ</t>
    </rPh>
    <phoneticPr fontId="1"/>
  </si>
  <si>
    <t>時間</t>
    <rPh sb="0" eb="2">
      <t>ジカン</t>
    </rPh>
    <phoneticPr fontId="1"/>
  </si>
  <si>
    <t>対戦カード</t>
    <rPh sb="0" eb="2">
      <t>タイセン</t>
    </rPh>
    <phoneticPr fontId="1"/>
  </si>
  <si>
    <t>主審・第4</t>
    <rPh sb="0" eb="2">
      <t>シュシン</t>
    </rPh>
    <rPh sb="3" eb="4">
      <t>ダイ</t>
    </rPh>
    <phoneticPr fontId="1"/>
  </si>
  <si>
    <t>副審</t>
    <rPh sb="0" eb="2">
      <t>フクシン</t>
    </rPh>
    <phoneticPr fontId="1"/>
  </si>
  <si>
    <t>会場</t>
    <rPh sb="0" eb="2">
      <t>カイジョウ</t>
    </rPh>
    <phoneticPr fontId="1"/>
  </si>
  <si>
    <t>５月１５日（土）</t>
    <rPh sb="1" eb="2">
      <t>ツキ</t>
    </rPh>
    <rPh sb="4" eb="5">
      <t>ニチ</t>
    </rPh>
    <rPh sb="6" eb="7">
      <t>ド</t>
    </rPh>
    <phoneticPr fontId="1"/>
  </si>
  <si>
    <t>vs</t>
    <phoneticPr fontId="1"/>
  </si>
  <si>
    <t>七ヶ浜スタ</t>
    <rPh sb="0" eb="3">
      <t>シチガハマ</t>
    </rPh>
    <phoneticPr fontId="1"/>
  </si>
  <si>
    <t>〃</t>
    <phoneticPr fontId="1"/>
  </si>
  <si>
    <t>DUOパーク</t>
    <phoneticPr fontId="1"/>
  </si>
  <si>
    <t>東六クラブ</t>
    <rPh sb="0" eb="1">
      <t>ヒガシ</t>
    </rPh>
    <rPh sb="1" eb="2">
      <t>ロク</t>
    </rPh>
    <phoneticPr fontId="1"/>
  </si>
  <si>
    <t>YMCA</t>
    <phoneticPr fontId="1"/>
  </si>
  <si>
    <t>５月１６日（日）</t>
    <rPh sb="1" eb="2">
      <t>ツキ</t>
    </rPh>
    <rPh sb="4" eb="5">
      <t>ニチ</t>
    </rPh>
    <rPh sb="6" eb="7">
      <t>ヒ</t>
    </rPh>
    <phoneticPr fontId="1"/>
  </si>
  <si>
    <t>七ヶ浜SC</t>
    <rPh sb="0" eb="3">
      <t>シチガハマ</t>
    </rPh>
    <phoneticPr fontId="1"/>
  </si>
  <si>
    <t>エスペランサ登米</t>
    <rPh sb="6" eb="8">
      <t>トメ</t>
    </rPh>
    <phoneticPr fontId="1"/>
  </si>
  <si>
    <t>FCオークス</t>
    <phoneticPr fontId="1"/>
  </si>
  <si>
    <t>アバンツアーレ</t>
    <phoneticPr fontId="1"/>
  </si>
  <si>
    <t>多賀城FC</t>
    <rPh sb="0" eb="3">
      <t>タガジョウ</t>
    </rPh>
    <phoneticPr fontId="1"/>
  </si>
  <si>
    <t>５月２２日（土）</t>
    <rPh sb="1" eb="2">
      <t>ツキ</t>
    </rPh>
    <rPh sb="4" eb="5">
      <t>ニチ</t>
    </rPh>
    <rPh sb="6" eb="7">
      <t>ド</t>
    </rPh>
    <phoneticPr fontId="1"/>
  </si>
  <si>
    <t>東六クラブ</t>
    <rPh sb="0" eb="2">
      <t>ヒガシロク</t>
    </rPh>
    <phoneticPr fontId="1"/>
  </si>
  <si>
    <t>⑨</t>
    <phoneticPr fontId="1"/>
  </si>
  <si>
    <t>５月２３日（日）</t>
    <rPh sb="1" eb="2">
      <t>ツキ</t>
    </rPh>
    <rPh sb="4" eb="5">
      <t>ニチ</t>
    </rPh>
    <rPh sb="6" eb="7">
      <t>ヒ</t>
    </rPh>
    <phoneticPr fontId="1"/>
  </si>
  <si>
    <t>松島FBC①</t>
    <rPh sb="0" eb="2">
      <t>マツシマ</t>
    </rPh>
    <phoneticPr fontId="1"/>
  </si>
  <si>
    <t>⑩</t>
    <phoneticPr fontId="1"/>
  </si>
  <si>
    <t>⑪</t>
    <phoneticPr fontId="1"/>
  </si>
  <si>
    <t>⑫</t>
    <phoneticPr fontId="1"/>
  </si>
  <si>
    <t>松島FBC②</t>
    <phoneticPr fontId="1"/>
  </si>
  <si>
    <t>⑮</t>
    <phoneticPr fontId="1"/>
  </si>
  <si>
    <t>⑯</t>
    <phoneticPr fontId="1"/>
  </si>
  <si>
    <t>【順位】</t>
    <rPh sb="1" eb="3">
      <t>ジュンイ</t>
    </rPh>
    <phoneticPr fontId="1"/>
  </si>
  <si>
    <t>泉総合</t>
    <rPh sb="0" eb="1">
      <t>イズミ</t>
    </rPh>
    <rPh sb="1" eb="3">
      <t>ソウゴウ</t>
    </rPh>
    <phoneticPr fontId="1"/>
  </si>
  <si>
    <t>フォーリークラッセ</t>
    <phoneticPr fontId="1"/>
  </si>
  <si>
    <t>AC AZZURRI</t>
    <phoneticPr fontId="1"/>
  </si>
  <si>
    <t>【決定戦】</t>
    <rPh sb="1" eb="3">
      <t>ケッテイ</t>
    </rPh>
    <rPh sb="3" eb="4">
      <t>セン</t>
    </rPh>
    <phoneticPr fontId="1"/>
  </si>
  <si>
    <t>６月５日（土）</t>
    <rPh sb="1" eb="2">
      <t>ツキ</t>
    </rPh>
    <rPh sb="3" eb="4">
      <t>ニチ</t>
    </rPh>
    <rPh sb="5" eb="6">
      <t>ド</t>
    </rPh>
    <phoneticPr fontId="1"/>
  </si>
  <si>
    <t>１位</t>
    <rPh sb="1" eb="2">
      <t>イ</t>
    </rPh>
    <phoneticPr fontId="1"/>
  </si>
  <si>
    <t>松島FBC②</t>
    <rPh sb="0" eb="2">
      <t>マツシマ</t>
    </rPh>
    <phoneticPr fontId="1"/>
  </si>
  <si>
    <t>めぐみ野B</t>
    <rPh sb="3" eb="4">
      <t>ノ</t>
    </rPh>
    <phoneticPr fontId="1"/>
  </si>
  <si>
    <t>運営チーム</t>
    <rPh sb="0" eb="2">
      <t>ウンエイ</t>
    </rPh>
    <phoneticPr fontId="1"/>
  </si>
  <si>
    <t>DUOパーク</t>
    <phoneticPr fontId="1"/>
  </si>
  <si>
    <t>七ヶ浜SC</t>
    <rPh sb="0" eb="3">
      <t>シチガハマ</t>
    </rPh>
    <phoneticPr fontId="1"/>
  </si>
  <si>
    <t>ジュニオール</t>
    <phoneticPr fontId="1"/>
  </si>
  <si>
    <t>東六クラブ</t>
    <rPh sb="0" eb="2">
      <t>トウロク</t>
    </rPh>
    <phoneticPr fontId="1"/>
  </si>
  <si>
    <t>リアンリール</t>
    <phoneticPr fontId="1"/>
  </si>
  <si>
    <t>FCオークス</t>
    <phoneticPr fontId="1"/>
  </si>
  <si>
    <t>ジュニオール</t>
    <phoneticPr fontId="1"/>
  </si>
  <si>
    <t>FCみやぎ</t>
    <phoneticPr fontId="1"/>
  </si>
  <si>
    <t>ＡＺＺＵＲＲＩ</t>
    <phoneticPr fontId="1"/>
  </si>
  <si>
    <t>ＡＺＺＵＲＲＩ</t>
    <phoneticPr fontId="1"/>
  </si>
  <si>
    <t>FCみやぎ</t>
    <phoneticPr fontId="1"/>
  </si>
  <si>
    <t>FCみやぎ</t>
    <phoneticPr fontId="1"/>
  </si>
  <si>
    <t>ＡＺＺＵＲＲＩ</t>
    <phoneticPr fontId="1"/>
  </si>
  <si>
    <t>PK</t>
    <phoneticPr fontId="1"/>
  </si>
  <si>
    <t>FCみやぎ</t>
    <phoneticPr fontId="1"/>
  </si>
  <si>
    <t>AOBA　FC</t>
    <phoneticPr fontId="1"/>
  </si>
  <si>
    <t>ベガルタ仙台</t>
    <rPh sb="4" eb="6">
      <t>センダイ</t>
    </rPh>
    <phoneticPr fontId="1"/>
  </si>
  <si>
    <t>フォーリクラッセ</t>
    <phoneticPr fontId="1"/>
  </si>
  <si>
    <t>Ａ.Ｃ　ＡＺＺＵＲＲＩ</t>
    <phoneticPr fontId="1"/>
  </si>
  <si>
    <t>FC　FRESCA</t>
    <phoneticPr fontId="1"/>
  </si>
  <si>
    <t>延期</t>
    <rPh sb="0" eb="2">
      <t>エンキ</t>
    </rPh>
    <phoneticPr fontId="1"/>
  </si>
  <si>
    <t>星取表</t>
    <rPh sb="0" eb="3">
      <t>ホシトリヒョウ</t>
    </rPh>
    <phoneticPr fontId="11"/>
  </si>
  <si>
    <t>勝点</t>
    <rPh sb="0" eb="1">
      <t>カ</t>
    </rPh>
    <rPh sb="1" eb="2">
      <t>テン</t>
    </rPh>
    <phoneticPr fontId="11"/>
  </si>
  <si>
    <t>得点</t>
    <rPh sb="0" eb="1">
      <t>トク</t>
    </rPh>
    <rPh sb="1" eb="2">
      <t>テン</t>
    </rPh>
    <phoneticPr fontId="11"/>
  </si>
  <si>
    <t>失点</t>
    <rPh sb="0" eb="1">
      <t>シツ</t>
    </rPh>
    <rPh sb="1" eb="2">
      <t>テン</t>
    </rPh>
    <phoneticPr fontId="11"/>
  </si>
  <si>
    <t>得失</t>
    <rPh sb="0" eb="2">
      <t>トクシツ</t>
    </rPh>
    <phoneticPr fontId="11"/>
  </si>
  <si>
    <t>順位</t>
    <rPh sb="0" eb="2">
      <t>ジュンイ</t>
    </rPh>
    <phoneticPr fontId="11"/>
  </si>
  <si>
    <t>ジュニオール</t>
  </si>
  <si>
    <t>-</t>
    <phoneticPr fontId="11"/>
  </si>
  <si>
    <t>エボルティーボ</t>
  </si>
  <si>
    <t>リベルタ</t>
  </si>
  <si>
    <t>-</t>
    <phoneticPr fontId="11"/>
  </si>
  <si>
    <t>リアンリール</t>
    <phoneticPr fontId="1"/>
  </si>
  <si>
    <t>-</t>
    <phoneticPr fontId="11"/>
  </si>
  <si>
    <t>DUOパーク</t>
  </si>
  <si>
    <t>YMCA</t>
  </si>
  <si>
    <t>コバルトーレ</t>
  </si>
  <si>
    <t>FC Rejilience</t>
    <phoneticPr fontId="1"/>
  </si>
  <si>
    <t>ラソス</t>
  </si>
  <si>
    <t>FCオークス</t>
  </si>
  <si>
    <t>アバンツアーレ</t>
  </si>
  <si>
    <t>エルブランカ</t>
  </si>
  <si>
    <t>Aグループ</t>
    <phoneticPr fontId="11"/>
  </si>
  <si>
    <t>Bグループ</t>
    <phoneticPr fontId="11"/>
  </si>
  <si>
    <t>Cグループ</t>
    <phoneticPr fontId="11"/>
  </si>
  <si>
    <t>Dグループ</t>
    <phoneticPr fontId="11"/>
  </si>
  <si>
    <t>Ａ.Ｃ　ＡＺＺＵＲＲＩ</t>
    <phoneticPr fontId="1"/>
  </si>
  <si>
    <t>ACジュニオール</t>
    <phoneticPr fontId="1"/>
  </si>
  <si>
    <t>FC Rejilience</t>
    <phoneticPr fontId="1"/>
  </si>
  <si>
    <t>FC Rejilience</t>
    <phoneticPr fontId="1"/>
  </si>
  <si>
    <t>FC Rejilience</t>
    <phoneticPr fontId="1"/>
  </si>
  <si>
    <t>FC　FRESCA</t>
    <phoneticPr fontId="1"/>
  </si>
  <si>
    <t>アバンツァーレ</t>
    <phoneticPr fontId="1"/>
  </si>
  <si>
    <t>FCオークス</t>
    <phoneticPr fontId="1"/>
  </si>
  <si>
    <t>DUOパーク</t>
    <phoneticPr fontId="1"/>
  </si>
  <si>
    <t>七ヶ浜SC</t>
    <rPh sb="0" eb="3">
      <t>シチガハマ</t>
    </rPh>
    <phoneticPr fontId="1"/>
  </si>
  <si>
    <t>1位</t>
    <rPh sb="1" eb="2">
      <t>イ</t>
    </rPh>
    <phoneticPr fontId="1"/>
  </si>
  <si>
    <t>FC　FRESCA</t>
    <phoneticPr fontId="1"/>
  </si>
  <si>
    <t>FC　FRESCA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</si>
</sst>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9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9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4"/>
      <color theme="0"/>
      <name val="HGS創英角ﾎﾟｯﾌﾟ体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24FF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56" fontId="0" fillId="0" borderId="0" xfId="0" applyNumberForma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8" xfId="0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2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9" xfId="0" applyBorder="1" applyAlignment="1">
      <alignment vertical="center" shrinkToFit="1"/>
    </xf>
    <xf numFmtId="0" fontId="0" fillId="0" borderId="0" xfId="0">
      <alignment vertical="center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8" fillId="0" borderId="65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70" xfId="0" applyFont="1" applyFill="1" applyBorder="1" applyAlignment="1">
      <alignment horizontal="center" vertical="center" shrinkToFit="1"/>
    </xf>
    <xf numFmtId="0" fontId="13" fillId="0" borderId="0" xfId="1" applyFont="1">
      <alignment vertical="center"/>
    </xf>
    <xf numFmtId="0" fontId="17" fillId="0" borderId="0" xfId="3" applyFont="1">
      <alignment vertical="center"/>
    </xf>
    <xf numFmtId="0" fontId="18" fillId="0" borderId="0" xfId="1" applyFont="1">
      <alignment vertical="center"/>
    </xf>
    <xf numFmtId="0" fontId="15" fillId="0" borderId="85" xfId="3" applyFont="1" applyBorder="1" applyAlignment="1">
      <alignment horizontal="center" vertical="center"/>
    </xf>
    <xf numFmtId="0" fontId="15" fillId="0" borderId="86" xfId="3" applyFont="1" applyBorder="1" applyAlignment="1">
      <alignment horizontal="center" vertical="center"/>
    </xf>
    <xf numFmtId="0" fontId="15" fillId="0" borderId="87" xfId="3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 shrinkToFit="1"/>
    </xf>
    <xf numFmtId="0" fontId="15" fillId="0" borderId="0" xfId="3" applyFont="1" applyBorder="1" applyAlignment="1">
      <alignment horizontal="center"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 shrinkToFit="1"/>
    </xf>
    <xf numFmtId="0" fontId="8" fillId="0" borderId="74" xfId="0" applyFont="1" applyFill="1" applyBorder="1" applyAlignment="1">
      <alignment horizontal="center" vertical="center" shrinkToFit="1"/>
    </xf>
    <xf numFmtId="0" fontId="8" fillId="0" borderId="67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68" xfId="0" applyFont="1" applyFill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20" fontId="0" fillId="0" borderId="24" xfId="0" applyNumberForma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20" fontId="0" fillId="0" borderId="8" xfId="0" applyNumberForma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20" fontId="0" fillId="0" borderId="37" xfId="0" applyNumberForma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wrapText="1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2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20" fontId="0" fillId="0" borderId="4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20" fontId="0" fillId="0" borderId="48" xfId="0" applyNumberForma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20" fontId="0" fillId="0" borderId="49" xfId="0" applyNumberFormat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20" fontId="8" fillId="0" borderId="24" xfId="0" applyNumberFormat="1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20" fontId="8" fillId="2" borderId="37" xfId="0" applyNumberFormat="1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20" fontId="0" fillId="0" borderId="3" xfId="0" applyNumberFormat="1" applyBorder="1" applyAlignment="1">
      <alignment horizontal="center" vertical="center" shrinkToFit="1"/>
    </xf>
    <xf numFmtId="20" fontId="0" fillId="0" borderId="4" xfId="0" applyNumberFormat="1" applyBorder="1" applyAlignment="1">
      <alignment horizontal="center" vertical="center" shrinkToFit="1"/>
    </xf>
    <xf numFmtId="20" fontId="0" fillId="0" borderId="5" xfId="0" applyNumberFormat="1" applyBorder="1" applyAlignment="1">
      <alignment horizontal="center" vertical="center" shrinkToFit="1"/>
    </xf>
    <xf numFmtId="20" fontId="0" fillId="0" borderId="6" xfId="0" applyNumberForma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8" fillId="0" borderId="89" xfId="0" applyFont="1" applyFill="1" applyBorder="1" applyAlignment="1">
      <alignment horizontal="center" vertical="center" shrinkToFit="1"/>
    </xf>
    <xf numFmtId="0" fontId="8" fillId="0" borderId="51" xfId="0" applyFont="1" applyFill="1" applyBorder="1" applyAlignment="1">
      <alignment horizontal="center" vertical="center" shrinkToFit="1"/>
    </xf>
    <xf numFmtId="0" fontId="8" fillId="0" borderId="90" xfId="0" applyFont="1" applyFill="1" applyBorder="1" applyAlignment="1">
      <alignment horizontal="center" vertical="center" shrinkToFit="1"/>
    </xf>
    <xf numFmtId="0" fontId="8" fillId="0" borderId="91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20" fontId="8" fillId="0" borderId="90" xfId="0" applyNumberFormat="1" applyFont="1" applyFill="1" applyBorder="1" applyAlignment="1">
      <alignment horizontal="center" vertical="center" shrinkToFit="1"/>
    </xf>
    <xf numFmtId="20" fontId="8" fillId="0" borderId="91" xfId="0" applyNumberFormat="1" applyFont="1" applyFill="1" applyBorder="1" applyAlignment="1">
      <alignment horizontal="center" vertical="center" shrinkToFit="1"/>
    </xf>
    <xf numFmtId="20" fontId="8" fillId="0" borderId="5" xfId="0" applyNumberFormat="1" applyFont="1" applyFill="1" applyBorder="1" applyAlignment="1">
      <alignment horizontal="center" vertical="center" shrinkToFit="1"/>
    </xf>
    <xf numFmtId="20" fontId="8" fillId="0" borderId="6" xfId="0" applyNumberFormat="1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center" shrinkToFit="1"/>
    </xf>
    <xf numFmtId="0" fontId="8" fillId="0" borderId="93" xfId="0" applyFont="1" applyFill="1" applyBorder="1" applyAlignment="1">
      <alignment horizontal="center" vertical="center" shrinkToFit="1"/>
    </xf>
    <xf numFmtId="0" fontId="8" fillId="0" borderId="71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61" xfId="0" applyFont="1" applyFill="1" applyBorder="1" applyAlignment="1">
      <alignment horizontal="center" vertical="center" shrinkToFit="1"/>
    </xf>
    <xf numFmtId="0" fontId="8" fillId="0" borderId="94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 shrinkToFit="1"/>
    </xf>
    <xf numFmtId="0" fontId="8" fillId="0" borderId="95" xfId="0" applyFont="1" applyFill="1" applyBorder="1" applyAlignment="1">
      <alignment horizontal="center" vertical="center" shrinkToFit="1"/>
    </xf>
    <xf numFmtId="20" fontId="8" fillId="0" borderId="45" xfId="0" applyNumberFormat="1" applyFont="1" applyFill="1" applyBorder="1" applyAlignment="1">
      <alignment horizontal="center" vertical="center" shrinkToFit="1"/>
    </xf>
    <xf numFmtId="20" fontId="8" fillId="0" borderId="95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9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20" fillId="6" borderId="0" xfId="1" applyFont="1" applyFill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2" fillId="7" borderId="0" xfId="1" applyFont="1" applyFill="1" applyAlignment="1">
      <alignment horizontal="center" vertical="center"/>
    </xf>
    <xf numFmtId="0" fontId="22" fillId="7" borderId="2" xfId="1" applyFont="1" applyFill="1" applyBorder="1" applyAlignment="1">
      <alignment horizontal="center" vertical="center"/>
    </xf>
    <xf numFmtId="0" fontId="22" fillId="8" borderId="0" xfId="1" applyFont="1" applyFill="1" applyAlignment="1">
      <alignment horizontal="center" vertical="center"/>
    </xf>
    <xf numFmtId="0" fontId="22" fillId="8" borderId="2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0" fontId="16" fillId="0" borderId="6" xfId="1" applyFont="1" applyBorder="1">
      <alignment vertical="center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9" fillId="0" borderId="11" xfId="1" applyBorder="1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79" xfId="1" applyFont="1" applyBorder="1" applyAlignment="1">
      <alignment horizontal="center" vertical="center"/>
    </xf>
    <xf numFmtId="0" fontId="13" fillId="0" borderId="83" xfId="1" applyFont="1" applyBorder="1" applyAlignment="1">
      <alignment horizontal="center" vertical="center"/>
    </xf>
    <xf numFmtId="0" fontId="19" fillId="0" borderId="88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5" fillId="0" borderId="81" xfId="3" applyFont="1" applyBorder="1" applyAlignment="1">
      <alignment horizontal="center" vertical="center"/>
    </xf>
    <xf numFmtId="0" fontId="15" fillId="0" borderId="63" xfId="3" applyFont="1" applyBorder="1" applyAlignment="1">
      <alignment horizontal="center" vertical="center"/>
    </xf>
    <xf numFmtId="0" fontId="15" fillId="0" borderId="82" xfId="3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 shrinkToFit="1"/>
    </xf>
    <xf numFmtId="0" fontId="13" fillId="0" borderId="84" xfId="2" applyFont="1" applyBorder="1" applyAlignment="1">
      <alignment horizontal="center" vertical="center" shrinkToFit="1"/>
    </xf>
  </cellXfs>
  <cellStyles count="4">
    <cellStyle name="標準" xfId="0" builtinId="0"/>
    <cellStyle name="標準_09 クラブユース U15宮城日程．結果 0429" xfId="2"/>
    <cellStyle name="標準_８チ‐ムリ‐グ表(原本）" xfId="3"/>
    <cellStyle name="標準_Cグループ日程(1)" xfId="1"/>
  </cellStyles>
  <dxfs count="0"/>
  <tableStyles count="0" defaultTableStyle="TableStyleMedium2" defaultPivotStyle="PivotStyleLight16"/>
  <colors>
    <mruColors>
      <color rgb="FFFC2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9525</xdr:rowOff>
    </xdr:from>
    <xdr:to>
      <xdr:col>14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171BF9E9-0E84-46C6-B238-C592CE216346}"/>
            </a:ext>
          </a:extLst>
        </xdr:cNvPr>
        <xdr:cNvSpPr>
          <a:spLocks noChangeShapeType="1"/>
        </xdr:cNvSpPr>
      </xdr:nvSpPr>
      <xdr:spPr bwMode="auto">
        <a:xfrm>
          <a:off x="1400175" y="485775"/>
          <a:ext cx="3409950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13</xdr:row>
      <xdr:rowOff>9525</xdr:rowOff>
    </xdr:from>
    <xdr:to>
      <xdr:col>14</xdr:col>
      <xdr:colOff>0</xdr:colOff>
      <xdr:row>21</xdr:row>
      <xdr:rowOff>0</xdr:rowOff>
    </xdr:to>
    <xdr:sp macro="" textlink="">
      <xdr:nvSpPr>
        <xdr:cNvPr id="3" name="Line 1">
          <a:extLst>
            <a:ext uri="{FF2B5EF4-FFF2-40B4-BE49-F238E27FC236}">
              <a16:creationId xmlns="" xmlns:a16="http://schemas.microsoft.com/office/drawing/2014/main" id="{7174AF6D-0FC7-4986-B378-C2542EB63698}"/>
            </a:ext>
          </a:extLst>
        </xdr:cNvPr>
        <xdr:cNvSpPr>
          <a:spLocks noChangeShapeType="1"/>
        </xdr:cNvSpPr>
      </xdr:nvSpPr>
      <xdr:spPr bwMode="auto">
        <a:xfrm>
          <a:off x="1400175" y="2867025"/>
          <a:ext cx="3409950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24</xdr:row>
      <xdr:rowOff>9525</xdr:rowOff>
    </xdr:from>
    <xdr:to>
      <xdr:col>14</xdr:col>
      <xdr:colOff>0</xdr:colOff>
      <xdr:row>32</xdr:row>
      <xdr:rowOff>0</xdr:rowOff>
    </xdr:to>
    <xdr:sp macro="" textlink="">
      <xdr:nvSpPr>
        <xdr:cNvPr id="4" name="Line 1">
          <a:extLst>
            <a:ext uri="{FF2B5EF4-FFF2-40B4-BE49-F238E27FC236}">
              <a16:creationId xmlns="" xmlns:a16="http://schemas.microsoft.com/office/drawing/2014/main" id="{2F8EB58C-B53B-4C87-BA1E-2C7C706A3FD2}"/>
            </a:ext>
          </a:extLst>
        </xdr:cNvPr>
        <xdr:cNvSpPr>
          <a:spLocks noChangeShapeType="1"/>
        </xdr:cNvSpPr>
      </xdr:nvSpPr>
      <xdr:spPr bwMode="auto">
        <a:xfrm>
          <a:off x="1400175" y="5248275"/>
          <a:ext cx="3409950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35</xdr:row>
      <xdr:rowOff>9525</xdr:rowOff>
    </xdr:from>
    <xdr:to>
      <xdr:col>14</xdr:col>
      <xdr:colOff>0</xdr:colOff>
      <xdr:row>43</xdr:row>
      <xdr:rowOff>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2626E801-D05E-42F5-AA3C-004932821D00}"/>
            </a:ext>
          </a:extLst>
        </xdr:cNvPr>
        <xdr:cNvSpPr>
          <a:spLocks noChangeShapeType="1"/>
        </xdr:cNvSpPr>
      </xdr:nvSpPr>
      <xdr:spPr bwMode="auto">
        <a:xfrm>
          <a:off x="1400175" y="7629525"/>
          <a:ext cx="3409950" cy="1895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G25"/>
  <sheetViews>
    <sheetView tabSelected="1" workbookViewId="0">
      <selection activeCell="AA9" sqref="AA9"/>
    </sheetView>
  </sheetViews>
  <sheetFormatPr defaultRowHeight="18.75"/>
  <cols>
    <col min="1" max="32" width="4" customWidth="1"/>
  </cols>
  <sheetData>
    <row r="2" spans="1:33">
      <c r="L2" s="77" t="s">
        <v>0</v>
      </c>
      <c r="M2" s="77"/>
      <c r="N2" s="77"/>
      <c r="O2" s="77"/>
      <c r="P2" s="77"/>
      <c r="Q2" s="77"/>
      <c r="R2" s="77"/>
      <c r="S2" s="77"/>
      <c r="T2" s="77"/>
      <c r="U2" s="77"/>
    </row>
    <row r="3" spans="1:33">
      <c r="B3" s="78" t="s">
        <v>1</v>
      </c>
      <c r="C3" s="78"/>
      <c r="F3" s="78" t="s">
        <v>2</v>
      </c>
      <c r="G3" s="78"/>
      <c r="J3" s="78" t="s">
        <v>3</v>
      </c>
      <c r="K3" s="78"/>
      <c r="N3" s="78" t="s">
        <v>4</v>
      </c>
      <c r="O3" s="78"/>
      <c r="R3" s="78" t="s">
        <v>5</v>
      </c>
      <c r="S3" s="78"/>
      <c r="V3" s="78" t="s">
        <v>6</v>
      </c>
      <c r="W3" s="78"/>
      <c r="Z3" s="78" t="s">
        <v>7</v>
      </c>
      <c r="AA3" s="78"/>
      <c r="AD3" s="78" t="s">
        <v>8</v>
      </c>
      <c r="AE3" s="78"/>
    </row>
    <row r="4" spans="1:33">
      <c r="C4" s="1"/>
      <c r="F4" s="2"/>
      <c r="K4" s="1"/>
      <c r="N4" s="2"/>
      <c r="S4" s="1"/>
      <c r="V4" s="2"/>
      <c r="AA4" s="1"/>
      <c r="AD4" s="2"/>
    </row>
    <row r="5" spans="1:33">
      <c r="B5" s="79" t="s">
        <v>9</v>
      </c>
      <c r="C5" s="80"/>
      <c r="F5" s="79" t="s">
        <v>10</v>
      </c>
      <c r="G5" s="80"/>
      <c r="J5" s="79" t="s">
        <v>11</v>
      </c>
      <c r="K5" s="80"/>
      <c r="N5" s="79" t="s">
        <v>12</v>
      </c>
      <c r="O5" s="80"/>
      <c r="R5" s="79" t="s">
        <v>13</v>
      </c>
      <c r="S5" s="80"/>
      <c r="V5" s="79" t="s">
        <v>14</v>
      </c>
      <c r="W5" s="80"/>
      <c r="Z5" s="79" t="s">
        <v>15</v>
      </c>
      <c r="AA5" s="80"/>
      <c r="AD5" s="79" t="s">
        <v>16</v>
      </c>
      <c r="AE5" s="80"/>
      <c r="AG5" s="3">
        <v>44352</v>
      </c>
    </row>
    <row r="6" spans="1:33">
      <c r="B6" s="4"/>
      <c r="C6" s="5"/>
      <c r="F6" s="4"/>
      <c r="G6" s="5"/>
      <c r="J6" s="4"/>
      <c r="K6" s="5"/>
      <c r="N6" s="4"/>
      <c r="O6" s="5"/>
      <c r="R6" s="4"/>
      <c r="S6" s="5"/>
      <c r="V6" s="4"/>
      <c r="W6" s="5"/>
      <c r="Z6" s="4"/>
      <c r="AA6" s="5"/>
      <c r="AD6" s="4"/>
      <c r="AE6" s="5"/>
    </row>
    <row r="7" spans="1:33">
      <c r="A7" s="81"/>
      <c r="B7" s="82"/>
      <c r="C7" s="83"/>
      <c r="D7" s="84"/>
      <c r="E7" s="81"/>
      <c r="F7" s="82"/>
      <c r="G7" s="83"/>
      <c r="H7" s="84"/>
      <c r="I7" s="81"/>
      <c r="J7" s="82"/>
      <c r="K7" s="83"/>
      <c r="L7" s="84"/>
      <c r="M7" s="83"/>
      <c r="N7" s="84"/>
      <c r="O7" s="81"/>
      <c r="P7" s="82"/>
      <c r="Q7" s="81"/>
      <c r="R7" s="82"/>
      <c r="S7" s="83"/>
      <c r="T7" s="84"/>
      <c r="U7" s="81"/>
      <c r="V7" s="82"/>
      <c r="W7" s="83"/>
      <c r="X7" s="84"/>
      <c r="Y7" s="81"/>
      <c r="Z7" s="82"/>
      <c r="AA7" s="83"/>
      <c r="AB7" s="84"/>
      <c r="AC7" s="83"/>
      <c r="AD7" s="84"/>
      <c r="AE7" s="81"/>
      <c r="AF7" s="82"/>
    </row>
    <row r="8" spans="1:33">
      <c r="A8" s="85" t="s">
        <v>17</v>
      </c>
      <c r="B8" s="86"/>
      <c r="C8" s="87" t="s">
        <v>31</v>
      </c>
      <c r="D8" s="88"/>
      <c r="E8" s="85" t="s">
        <v>64</v>
      </c>
      <c r="F8" s="86"/>
      <c r="G8" s="87" t="s">
        <v>36</v>
      </c>
      <c r="H8" s="88"/>
      <c r="I8" s="85" t="s">
        <v>160</v>
      </c>
      <c r="J8" s="86"/>
      <c r="K8" s="87" t="s">
        <v>161</v>
      </c>
      <c r="L8" s="88"/>
      <c r="M8" s="87" t="s">
        <v>162</v>
      </c>
      <c r="N8" s="88"/>
      <c r="O8" s="85" t="s">
        <v>62</v>
      </c>
      <c r="P8" s="86"/>
      <c r="Q8" s="85" t="s">
        <v>61</v>
      </c>
      <c r="R8" s="86"/>
      <c r="S8" s="87" t="s">
        <v>83</v>
      </c>
      <c r="T8" s="88"/>
      <c r="U8" s="85" t="s">
        <v>67</v>
      </c>
      <c r="V8" s="86"/>
      <c r="W8" s="87" t="s">
        <v>146</v>
      </c>
      <c r="X8" s="88"/>
      <c r="Y8" s="85" t="s">
        <v>117</v>
      </c>
      <c r="Z8" s="86"/>
      <c r="AA8" s="87" t="s">
        <v>81</v>
      </c>
      <c r="AB8" s="88"/>
      <c r="AC8" s="87" t="s">
        <v>109</v>
      </c>
      <c r="AD8" s="88"/>
      <c r="AE8" s="85" t="s">
        <v>24</v>
      </c>
      <c r="AF8" s="86"/>
    </row>
    <row r="11" spans="1:33">
      <c r="A11" s="89" t="s">
        <v>25</v>
      </c>
      <c r="B11" s="89"/>
      <c r="C11" s="89"/>
      <c r="D11" s="89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33">
      <c r="A12" s="90" t="s">
        <v>26</v>
      </c>
      <c r="B12" s="90"/>
      <c r="C12" s="90"/>
      <c r="D12" s="90"/>
      <c r="E12" s="90" t="s">
        <v>27</v>
      </c>
      <c r="F12" s="90"/>
      <c r="G12" s="90"/>
      <c r="H12" s="90"/>
      <c r="I12" s="90" t="s">
        <v>28</v>
      </c>
      <c r="J12" s="90"/>
      <c r="K12" s="90"/>
      <c r="L12" s="90"/>
      <c r="M12" s="90" t="s">
        <v>29</v>
      </c>
      <c r="N12" s="90"/>
      <c r="O12" s="90"/>
      <c r="P12" s="90"/>
      <c r="Q12" t="s">
        <v>30</v>
      </c>
    </row>
    <row r="13" spans="1:33">
      <c r="A13" s="8" t="s">
        <v>21</v>
      </c>
      <c r="B13" s="91" t="s">
        <v>31</v>
      </c>
      <c r="C13" s="91"/>
      <c r="D13" s="91"/>
      <c r="E13" s="8" t="s">
        <v>20</v>
      </c>
      <c r="F13" s="91" t="s">
        <v>32</v>
      </c>
      <c r="G13" s="91"/>
      <c r="H13" s="91"/>
      <c r="I13" s="8" t="s">
        <v>19</v>
      </c>
      <c r="J13" s="90" t="s">
        <v>158</v>
      </c>
      <c r="K13" s="90"/>
      <c r="L13" s="90"/>
      <c r="M13" s="8" t="s">
        <v>33</v>
      </c>
      <c r="N13" s="91" t="s">
        <v>34</v>
      </c>
      <c r="O13" s="91"/>
      <c r="P13" s="91"/>
    </row>
    <row r="14" spans="1:33">
      <c r="A14" s="8" t="s">
        <v>35</v>
      </c>
      <c r="B14" s="90" t="s">
        <v>36</v>
      </c>
      <c r="C14" s="90"/>
      <c r="D14" s="90"/>
      <c r="E14" s="8" t="s">
        <v>37</v>
      </c>
      <c r="F14" s="90" t="s">
        <v>38</v>
      </c>
      <c r="G14" s="90"/>
      <c r="H14" s="90"/>
      <c r="I14" s="8" t="s">
        <v>39</v>
      </c>
      <c r="J14" s="91" t="s">
        <v>40</v>
      </c>
      <c r="K14" s="91"/>
      <c r="L14" s="91"/>
      <c r="M14" s="8" t="s">
        <v>41</v>
      </c>
      <c r="N14" s="91" t="s">
        <v>42</v>
      </c>
      <c r="O14" s="91"/>
      <c r="P14" s="91"/>
    </row>
    <row r="15" spans="1:33">
      <c r="A15" s="8" t="s">
        <v>43</v>
      </c>
      <c r="B15" s="91" t="s">
        <v>44</v>
      </c>
      <c r="C15" s="91"/>
      <c r="D15" s="91"/>
      <c r="E15" s="8" t="s">
        <v>45</v>
      </c>
      <c r="F15" s="90" t="s">
        <v>46</v>
      </c>
      <c r="G15" s="90"/>
      <c r="H15" s="90"/>
      <c r="I15" s="8" t="s">
        <v>47</v>
      </c>
      <c r="J15" s="91" t="s">
        <v>48</v>
      </c>
      <c r="K15" s="91"/>
      <c r="L15" s="91"/>
      <c r="M15" s="8" t="s">
        <v>49</v>
      </c>
      <c r="N15" s="92" t="s">
        <v>50</v>
      </c>
      <c r="O15" s="93"/>
      <c r="P15" s="94"/>
    </row>
    <row r="16" spans="1:33">
      <c r="A16" s="8" t="s">
        <v>51</v>
      </c>
      <c r="B16" s="90" t="s">
        <v>52</v>
      </c>
      <c r="C16" s="90"/>
      <c r="D16" s="90"/>
      <c r="E16" s="8" t="s">
        <v>53</v>
      </c>
      <c r="F16" s="90" t="s">
        <v>54</v>
      </c>
      <c r="G16" s="90"/>
      <c r="H16" s="90"/>
      <c r="I16" s="8" t="s">
        <v>55</v>
      </c>
      <c r="J16" s="91" t="s">
        <v>56</v>
      </c>
      <c r="K16" s="91"/>
      <c r="L16" s="91"/>
      <c r="M16" s="8" t="s">
        <v>57</v>
      </c>
      <c r="N16" s="92" t="s">
        <v>58</v>
      </c>
      <c r="O16" s="93"/>
      <c r="P16" s="94"/>
    </row>
    <row r="19" spans="1:17">
      <c r="A19" s="89" t="s">
        <v>59</v>
      </c>
      <c r="B19" s="89"/>
      <c r="C19" s="89"/>
      <c r="D19" s="89"/>
    </row>
    <row r="20" spans="1:17">
      <c r="C20" s="9"/>
      <c r="D20" s="95" t="s">
        <v>14</v>
      </c>
      <c r="E20" s="96"/>
      <c r="F20" s="10"/>
      <c r="K20" s="9"/>
      <c r="L20" s="95" t="s">
        <v>16</v>
      </c>
      <c r="M20" s="96"/>
      <c r="N20" s="10"/>
    </row>
    <row r="21" spans="1:17">
      <c r="C21" s="1"/>
      <c r="D21" s="97" t="s">
        <v>13</v>
      </c>
      <c r="E21" s="98"/>
      <c r="F21" s="2"/>
      <c r="K21" s="1"/>
      <c r="L21" s="97" t="s">
        <v>15</v>
      </c>
      <c r="M21" s="98"/>
      <c r="N21" s="2"/>
    </row>
    <row r="22" spans="1:17">
      <c r="B22" s="79" t="s">
        <v>9</v>
      </c>
      <c r="C22" s="80"/>
      <c r="F22" s="79" t="s">
        <v>10</v>
      </c>
      <c r="G22" s="80"/>
      <c r="J22" s="79" t="s">
        <v>11</v>
      </c>
      <c r="K22" s="80"/>
      <c r="N22" s="79" t="s">
        <v>12</v>
      </c>
      <c r="O22" s="80"/>
      <c r="Q22" s="3"/>
    </row>
    <row r="23" spans="1:17">
      <c r="B23" s="4"/>
      <c r="C23" s="5"/>
      <c r="F23" s="4"/>
      <c r="G23" s="5"/>
      <c r="J23" s="4"/>
      <c r="K23" s="5"/>
      <c r="N23" s="4"/>
      <c r="O23" s="5"/>
    </row>
    <row r="24" spans="1:17">
      <c r="A24" s="99" t="s">
        <v>60</v>
      </c>
      <c r="B24" s="100"/>
      <c r="C24" s="101" t="s">
        <v>61</v>
      </c>
      <c r="D24" s="102"/>
      <c r="E24" s="101" t="s">
        <v>62</v>
      </c>
      <c r="F24" s="102"/>
      <c r="G24" s="81" t="s">
        <v>63</v>
      </c>
      <c r="H24" s="82"/>
      <c r="I24" s="99" t="s">
        <v>64</v>
      </c>
      <c r="J24" s="100"/>
      <c r="K24" s="101" t="s">
        <v>65</v>
      </c>
      <c r="L24" s="102"/>
      <c r="M24" s="101" t="s">
        <v>66</v>
      </c>
      <c r="N24" s="102"/>
      <c r="O24" s="81" t="s">
        <v>67</v>
      </c>
      <c r="P24" s="82"/>
    </row>
    <row r="25" spans="1:17">
      <c r="A25" s="105" t="s">
        <v>17</v>
      </c>
      <c r="B25" s="106"/>
      <c r="C25" s="103" t="s">
        <v>20</v>
      </c>
      <c r="D25" s="104"/>
      <c r="E25" s="103" t="s">
        <v>21</v>
      </c>
      <c r="F25" s="104"/>
      <c r="G25" s="105" t="s">
        <v>24</v>
      </c>
      <c r="H25" s="106"/>
      <c r="I25" s="105" t="s">
        <v>19</v>
      </c>
      <c r="J25" s="106"/>
      <c r="K25" s="103" t="s">
        <v>18</v>
      </c>
      <c r="L25" s="104"/>
      <c r="M25" s="103" t="s">
        <v>23</v>
      </c>
      <c r="N25" s="104"/>
      <c r="O25" s="105" t="s">
        <v>22</v>
      </c>
      <c r="P25" s="106"/>
    </row>
  </sheetData>
  <mergeCells count="95">
    <mergeCell ref="M25:N25"/>
    <mergeCell ref="O25:P25"/>
    <mergeCell ref="A25:B25"/>
    <mergeCell ref="C25:D25"/>
    <mergeCell ref="E25:F25"/>
    <mergeCell ref="G25:H25"/>
    <mergeCell ref="I25:J25"/>
    <mergeCell ref="K25:L25"/>
    <mergeCell ref="N22:O22"/>
    <mergeCell ref="A24:B24"/>
    <mergeCell ref="C24:D24"/>
    <mergeCell ref="E24:F24"/>
    <mergeCell ref="G24:H24"/>
    <mergeCell ref="I24:J24"/>
    <mergeCell ref="K24:L24"/>
    <mergeCell ref="M24:N24"/>
    <mergeCell ref="O24:P24"/>
    <mergeCell ref="B22:C22"/>
    <mergeCell ref="F22:G22"/>
    <mergeCell ref="J22:K22"/>
    <mergeCell ref="A19:D19"/>
    <mergeCell ref="D20:E20"/>
    <mergeCell ref="L20:M20"/>
    <mergeCell ref="D21:E21"/>
    <mergeCell ref="L21:M21"/>
    <mergeCell ref="B15:D15"/>
    <mergeCell ref="F15:H15"/>
    <mergeCell ref="J15:L15"/>
    <mergeCell ref="N15:P15"/>
    <mergeCell ref="B16:D16"/>
    <mergeCell ref="F16:H16"/>
    <mergeCell ref="J16:L16"/>
    <mergeCell ref="N16:P16"/>
    <mergeCell ref="B13:D13"/>
    <mergeCell ref="F13:H13"/>
    <mergeCell ref="J13:L13"/>
    <mergeCell ref="N13:P13"/>
    <mergeCell ref="B14:D14"/>
    <mergeCell ref="F14:H14"/>
    <mergeCell ref="J14:L14"/>
    <mergeCell ref="N14:P14"/>
    <mergeCell ref="AE8:AF8"/>
    <mergeCell ref="A11:D11"/>
    <mergeCell ref="A12:D12"/>
    <mergeCell ref="E12:H12"/>
    <mergeCell ref="I12:L12"/>
    <mergeCell ref="M12:P12"/>
    <mergeCell ref="S8:T8"/>
    <mergeCell ref="U8:V8"/>
    <mergeCell ref="W8:X8"/>
    <mergeCell ref="Y8:Z8"/>
    <mergeCell ref="AA8:AB8"/>
    <mergeCell ref="AC8:AD8"/>
    <mergeCell ref="K8:L8"/>
    <mergeCell ref="M8:N8"/>
    <mergeCell ref="O8:P8"/>
    <mergeCell ref="Q8:R8"/>
    <mergeCell ref="S7:T7"/>
    <mergeCell ref="A8:B8"/>
    <mergeCell ref="C8:D8"/>
    <mergeCell ref="E8:F8"/>
    <mergeCell ref="G8:H8"/>
    <mergeCell ref="I8:J8"/>
    <mergeCell ref="K7:L7"/>
    <mergeCell ref="M7:N7"/>
    <mergeCell ref="O7:P7"/>
    <mergeCell ref="Q7:R7"/>
    <mergeCell ref="A7:B7"/>
    <mergeCell ref="C7:D7"/>
    <mergeCell ref="E7:F7"/>
    <mergeCell ref="G7:H7"/>
    <mergeCell ref="I7:J7"/>
    <mergeCell ref="AE7:AF7"/>
    <mergeCell ref="U7:V7"/>
    <mergeCell ref="W7:X7"/>
    <mergeCell ref="Y7:Z7"/>
    <mergeCell ref="AA7:AB7"/>
    <mergeCell ref="AC7:AD7"/>
    <mergeCell ref="V3:W3"/>
    <mergeCell ref="Z3:AA3"/>
    <mergeCell ref="AD3:AE3"/>
    <mergeCell ref="B5:C5"/>
    <mergeCell ref="F5:G5"/>
    <mergeCell ref="J5:K5"/>
    <mergeCell ref="N5:O5"/>
    <mergeCell ref="R5:S5"/>
    <mergeCell ref="V5:W5"/>
    <mergeCell ref="Z5:AA5"/>
    <mergeCell ref="AD5:AE5"/>
    <mergeCell ref="L2:U2"/>
    <mergeCell ref="B3:C3"/>
    <mergeCell ref="F3:G3"/>
    <mergeCell ref="J3:K3"/>
    <mergeCell ref="N3:O3"/>
    <mergeCell ref="R3:S3"/>
  </mergeCells>
  <phoneticPr fontI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52"/>
  <sheetViews>
    <sheetView topLeftCell="A19" workbookViewId="0">
      <selection activeCell="L27" sqref="L27"/>
    </sheetView>
  </sheetViews>
  <sheetFormatPr defaultRowHeight="18.75"/>
  <cols>
    <col min="1" max="5" width="3.625" style="11" customWidth="1"/>
    <col min="6" max="18" width="3.625" style="12" customWidth="1"/>
    <col min="19" max="28" width="3.125" style="12" customWidth="1"/>
    <col min="29" max="29" width="10" style="12" customWidth="1"/>
    <col min="30" max="30" width="4.75" style="12" customWidth="1"/>
    <col min="31" max="16384" width="9" style="12"/>
  </cols>
  <sheetData>
    <row r="1" spans="1:29" ht="18" customHeight="1"/>
    <row r="2" spans="1:29" ht="18" customHeight="1" thickBot="1">
      <c r="A2" s="110" t="s">
        <v>68</v>
      </c>
      <c r="B2" s="110"/>
      <c r="C2" s="110"/>
      <c r="D2" s="110"/>
      <c r="E2" s="110"/>
    </row>
    <row r="3" spans="1:29" ht="18" customHeight="1" thickBot="1">
      <c r="A3" s="13"/>
      <c r="B3" s="111" t="s">
        <v>69</v>
      </c>
      <c r="C3" s="111"/>
      <c r="D3" s="111"/>
      <c r="E3" s="111"/>
      <c r="F3" s="111" t="s">
        <v>70</v>
      </c>
      <c r="G3" s="111"/>
      <c r="H3" s="111" t="s">
        <v>71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 t="s">
        <v>72</v>
      </c>
      <c r="T3" s="111"/>
      <c r="U3" s="111"/>
      <c r="V3" s="111" t="s">
        <v>73</v>
      </c>
      <c r="W3" s="112"/>
      <c r="X3" s="113"/>
      <c r="Y3" s="118" t="s">
        <v>74</v>
      </c>
      <c r="Z3" s="119"/>
      <c r="AA3" s="119"/>
      <c r="AB3" s="120"/>
      <c r="AC3" s="24" t="s">
        <v>108</v>
      </c>
    </row>
    <row r="4" spans="1:29" ht="18" customHeight="1">
      <c r="A4" s="14" t="s">
        <v>9</v>
      </c>
      <c r="B4" s="121" t="s">
        <v>75</v>
      </c>
      <c r="C4" s="121"/>
      <c r="D4" s="121"/>
      <c r="E4" s="121"/>
      <c r="F4" s="122">
        <v>0.39583333333333331</v>
      </c>
      <c r="G4" s="121"/>
      <c r="H4" s="123" t="s">
        <v>31</v>
      </c>
      <c r="I4" s="124"/>
      <c r="J4" s="124"/>
      <c r="K4" s="124"/>
      <c r="L4" s="33">
        <v>6</v>
      </c>
      <c r="M4" s="22" t="s">
        <v>76</v>
      </c>
      <c r="N4" s="34">
        <v>0</v>
      </c>
      <c r="O4" s="124" t="s">
        <v>52</v>
      </c>
      <c r="P4" s="124"/>
      <c r="Q4" s="124"/>
      <c r="R4" s="125"/>
      <c r="S4" s="121" t="str">
        <f>+H5</f>
        <v>エボルティーボ</v>
      </c>
      <c r="T4" s="121"/>
      <c r="U4" s="121"/>
      <c r="V4" s="121" t="str">
        <f>+O5</f>
        <v>リベルタ</v>
      </c>
      <c r="W4" s="123"/>
      <c r="X4" s="126"/>
      <c r="Y4" s="127" t="s">
        <v>77</v>
      </c>
      <c r="Z4" s="128"/>
      <c r="AA4" s="128"/>
      <c r="AB4" s="129"/>
      <c r="AC4" s="25" t="s">
        <v>111</v>
      </c>
    </row>
    <row r="5" spans="1:29" ht="18" customHeight="1">
      <c r="A5" s="15" t="s">
        <v>10</v>
      </c>
      <c r="B5" s="135" t="s">
        <v>78</v>
      </c>
      <c r="C5" s="135"/>
      <c r="D5" s="135"/>
      <c r="E5" s="135"/>
      <c r="F5" s="136">
        <v>0.47916666666666669</v>
      </c>
      <c r="G5" s="135"/>
      <c r="H5" s="143" t="s">
        <v>36</v>
      </c>
      <c r="I5" s="144"/>
      <c r="J5" s="144"/>
      <c r="K5" s="144"/>
      <c r="L5" s="35">
        <v>7</v>
      </c>
      <c r="M5" s="21" t="s">
        <v>76</v>
      </c>
      <c r="N5" s="36">
        <v>0</v>
      </c>
      <c r="O5" s="144" t="s">
        <v>44</v>
      </c>
      <c r="P5" s="144"/>
      <c r="Q5" s="144"/>
      <c r="R5" s="145"/>
      <c r="S5" s="135" t="str">
        <f>+H4</f>
        <v>ジュニオール</v>
      </c>
      <c r="T5" s="135"/>
      <c r="U5" s="135"/>
      <c r="V5" s="135" t="str">
        <f>+O4</f>
        <v>リアンリール</v>
      </c>
      <c r="W5" s="143"/>
      <c r="X5" s="146"/>
      <c r="Y5" s="130"/>
      <c r="Z5" s="131"/>
      <c r="AA5" s="131"/>
      <c r="AB5" s="132"/>
      <c r="AC5" s="26" t="s">
        <v>111</v>
      </c>
    </row>
    <row r="6" spans="1:29" ht="18" customHeight="1">
      <c r="A6" s="15" t="s">
        <v>11</v>
      </c>
      <c r="B6" s="135" t="s">
        <v>78</v>
      </c>
      <c r="C6" s="135"/>
      <c r="D6" s="135"/>
      <c r="E6" s="135"/>
      <c r="F6" s="136">
        <v>0.5625</v>
      </c>
      <c r="G6" s="135"/>
      <c r="H6" s="143" t="s">
        <v>79</v>
      </c>
      <c r="I6" s="144"/>
      <c r="J6" s="144"/>
      <c r="K6" s="144"/>
      <c r="L6" s="35">
        <v>3</v>
      </c>
      <c r="M6" s="21" t="s">
        <v>76</v>
      </c>
      <c r="N6" s="36">
        <v>0</v>
      </c>
      <c r="O6" s="144" t="s">
        <v>80</v>
      </c>
      <c r="P6" s="144"/>
      <c r="Q6" s="144"/>
      <c r="R6" s="145"/>
      <c r="S6" s="135" t="str">
        <f>+H7</f>
        <v>YMCA</v>
      </c>
      <c r="T6" s="135"/>
      <c r="U6" s="135"/>
      <c r="V6" s="135" t="str">
        <f>+O7</f>
        <v>コバルトーレ</v>
      </c>
      <c r="W6" s="143"/>
      <c r="X6" s="146"/>
      <c r="Y6" s="130"/>
      <c r="Z6" s="131"/>
      <c r="AA6" s="131"/>
      <c r="AB6" s="132"/>
      <c r="AC6" s="26" t="s">
        <v>109</v>
      </c>
    </row>
    <row r="7" spans="1:29" ht="18" customHeight="1" thickBot="1">
      <c r="A7" s="16" t="s">
        <v>12</v>
      </c>
      <c r="B7" s="137" t="s">
        <v>78</v>
      </c>
      <c r="C7" s="137"/>
      <c r="D7" s="137"/>
      <c r="E7" s="137"/>
      <c r="F7" s="138">
        <v>0.64583333333333337</v>
      </c>
      <c r="G7" s="137"/>
      <c r="H7" s="139" t="s">
        <v>81</v>
      </c>
      <c r="I7" s="140"/>
      <c r="J7" s="140"/>
      <c r="K7" s="140"/>
      <c r="L7" s="37">
        <v>7</v>
      </c>
      <c r="M7" s="20" t="s">
        <v>76</v>
      </c>
      <c r="N7" s="38">
        <v>0</v>
      </c>
      <c r="O7" s="140" t="s">
        <v>46</v>
      </c>
      <c r="P7" s="140"/>
      <c r="Q7" s="140"/>
      <c r="R7" s="141"/>
      <c r="S7" s="137" t="str">
        <f>+H6</f>
        <v>DUOパーク</v>
      </c>
      <c r="T7" s="137"/>
      <c r="U7" s="137"/>
      <c r="V7" s="137" t="str">
        <f>+O6</f>
        <v>東六クラブ</v>
      </c>
      <c r="W7" s="139"/>
      <c r="X7" s="142"/>
      <c r="Y7" s="133"/>
      <c r="Z7" s="110"/>
      <c r="AA7" s="110"/>
      <c r="AB7" s="134"/>
      <c r="AC7" s="29" t="s">
        <v>109</v>
      </c>
    </row>
    <row r="8" spans="1:29" ht="18" customHeight="1">
      <c r="A8" s="14" t="s">
        <v>13</v>
      </c>
      <c r="B8" s="121" t="s">
        <v>82</v>
      </c>
      <c r="C8" s="121"/>
      <c r="D8" s="121"/>
      <c r="E8" s="121"/>
      <c r="F8" s="122">
        <v>0.39583333333333331</v>
      </c>
      <c r="G8" s="121"/>
      <c r="H8" s="148" t="s">
        <v>146</v>
      </c>
      <c r="I8" s="149"/>
      <c r="J8" s="149"/>
      <c r="K8" s="149"/>
      <c r="L8" s="39">
        <v>14</v>
      </c>
      <c r="M8" s="23" t="s">
        <v>76</v>
      </c>
      <c r="N8" s="40">
        <v>0</v>
      </c>
      <c r="O8" s="149" t="s">
        <v>56</v>
      </c>
      <c r="P8" s="149"/>
      <c r="Q8" s="149"/>
      <c r="R8" s="150"/>
      <c r="S8" s="121" t="str">
        <f>+H9</f>
        <v>七ヶ浜SC</v>
      </c>
      <c r="T8" s="121"/>
      <c r="U8" s="121"/>
      <c r="V8" s="121" t="str">
        <f>+O9</f>
        <v>エスペランサ登米</v>
      </c>
      <c r="W8" s="123"/>
      <c r="X8" s="126"/>
      <c r="Y8" s="127" t="s">
        <v>77</v>
      </c>
      <c r="Z8" s="128"/>
      <c r="AA8" s="128"/>
      <c r="AB8" s="128"/>
      <c r="AC8" s="25" t="s">
        <v>110</v>
      </c>
    </row>
    <row r="9" spans="1:29" ht="18" customHeight="1">
      <c r="A9" s="15" t="s">
        <v>14</v>
      </c>
      <c r="B9" s="135" t="s">
        <v>78</v>
      </c>
      <c r="C9" s="135"/>
      <c r="D9" s="135"/>
      <c r="E9" s="135"/>
      <c r="F9" s="136">
        <v>0.47916666666666669</v>
      </c>
      <c r="G9" s="135"/>
      <c r="H9" s="148" t="s">
        <v>83</v>
      </c>
      <c r="I9" s="149"/>
      <c r="J9" s="149"/>
      <c r="K9" s="149"/>
      <c r="L9" s="39">
        <v>3</v>
      </c>
      <c r="M9" s="23" t="s">
        <v>76</v>
      </c>
      <c r="N9" s="40">
        <v>1</v>
      </c>
      <c r="O9" s="149" t="s">
        <v>84</v>
      </c>
      <c r="P9" s="149"/>
      <c r="Q9" s="149"/>
      <c r="R9" s="150"/>
      <c r="S9" s="135" t="str">
        <f>+H8</f>
        <v>FC Rejilience</v>
      </c>
      <c r="T9" s="135"/>
      <c r="U9" s="135"/>
      <c r="V9" s="135" t="str">
        <f>+O8</f>
        <v>ラソス</v>
      </c>
      <c r="W9" s="143"/>
      <c r="X9" s="146"/>
      <c r="Y9" s="130"/>
      <c r="Z9" s="131"/>
      <c r="AA9" s="131"/>
      <c r="AB9" s="147"/>
      <c r="AC9" s="26" t="s">
        <v>110</v>
      </c>
    </row>
    <row r="10" spans="1:29" ht="18" customHeight="1">
      <c r="A10" s="15" t="s">
        <v>15</v>
      </c>
      <c r="B10" s="135" t="s">
        <v>78</v>
      </c>
      <c r="C10" s="135"/>
      <c r="D10" s="135"/>
      <c r="E10" s="135"/>
      <c r="F10" s="136">
        <v>0.5625</v>
      </c>
      <c r="G10" s="135"/>
      <c r="H10" s="143" t="s">
        <v>85</v>
      </c>
      <c r="I10" s="144"/>
      <c r="J10" s="144"/>
      <c r="K10" s="144"/>
      <c r="L10" s="35">
        <v>3</v>
      </c>
      <c r="M10" s="21" t="s">
        <v>76</v>
      </c>
      <c r="N10" s="36">
        <v>0</v>
      </c>
      <c r="O10" s="144" t="s">
        <v>58</v>
      </c>
      <c r="P10" s="144"/>
      <c r="Q10" s="144"/>
      <c r="R10" s="145"/>
      <c r="S10" s="135" t="str">
        <f>+H11</f>
        <v>アバンツアーレ</v>
      </c>
      <c r="T10" s="135"/>
      <c r="U10" s="135"/>
      <c r="V10" s="135" t="str">
        <f>+O11</f>
        <v>多賀城FC</v>
      </c>
      <c r="W10" s="143"/>
      <c r="X10" s="146"/>
      <c r="Y10" s="130"/>
      <c r="Z10" s="131"/>
      <c r="AA10" s="131"/>
      <c r="AB10" s="147"/>
      <c r="AC10" s="26" t="s">
        <v>110</v>
      </c>
    </row>
    <row r="11" spans="1:29" ht="18" customHeight="1" thickBot="1">
      <c r="A11" s="16" t="s">
        <v>16</v>
      </c>
      <c r="B11" s="137" t="s">
        <v>78</v>
      </c>
      <c r="C11" s="137"/>
      <c r="D11" s="137"/>
      <c r="E11" s="137"/>
      <c r="F11" s="138">
        <v>0.64583333333333337</v>
      </c>
      <c r="G11" s="137"/>
      <c r="H11" s="143" t="s">
        <v>86</v>
      </c>
      <c r="I11" s="144"/>
      <c r="J11" s="144"/>
      <c r="K11" s="144"/>
      <c r="L11" s="35">
        <v>4</v>
      </c>
      <c r="M11" s="21" t="s">
        <v>76</v>
      </c>
      <c r="N11" s="36">
        <v>1</v>
      </c>
      <c r="O11" s="144" t="s">
        <v>87</v>
      </c>
      <c r="P11" s="144"/>
      <c r="Q11" s="144"/>
      <c r="R11" s="145"/>
      <c r="S11" s="137" t="str">
        <f>+H10</f>
        <v>FCオークス</v>
      </c>
      <c r="T11" s="137"/>
      <c r="U11" s="137"/>
      <c r="V11" s="137" t="str">
        <f>+O10</f>
        <v>エルブランカ</v>
      </c>
      <c r="W11" s="139"/>
      <c r="X11" s="142"/>
      <c r="Y11" s="133"/>
      <c r="Z11" s="110"/>
      <c r="AA11" s="110"/>
      <c r="AB11" s="110"/>
      <c r="AC11" s="27" t="s">
        <v>110</v>
      </c>
    </row>
    <row r="12" spans="1:29" ht="18" customHeight="1">
      <c r="A12" s="14" t="s">
        <v>9</v>
      </c>
      <c r="B12" s="121" t="s">
        <v>88</v>
      </c>
      <c r="C12" s="121"/>
      <c r="D12" s="121"/>
      <c r="E12" s="121"/>
      <c r="F12" s="122">
        <v>0.39583333333333331</v>
      </c>
      <c r="G12" s="121"/>
      <c r="H12" s="123" t="s">
        <v>89</v>
      </c>
      <c r="I12" s="124"/>
      <c r="J12" s="124"/>
      <c r="K12" s="124"/>
      <c r="L12" s="33">
        <v>0</v>
      </c>
      <c r="M12" s="22" t="s">
        <v>76</v>
      </c>
      <c r="N12" s="34">
        <v>6</v>
      </c>
      <c r="O12" s="124" t="s">
        <v>81</v>
      </c>
      <c r="P12" s="124"/>
      <c r="Q12" s="124"/>
      <c r="R12" s="125"/>
      <c r="S12" s="121" t="str">
        <f>+H13</f>
        <v>コバルトーレ</v>
      </c>
      <c r="T12" s="121"/>
      <c r="U12" s="121"/>
      <c r="V12" s="121" t="str">
        <f>+O13</f>
        <v>DUOパーク</v>
      </c>
      <c r="W12" s="123"/>
      <c r="X12" s="126"/>
      <c r="Y12" s="151" t="s">
        <v>100</v>
      </c>
      <c r="Z12" s="152"/>
      <c r="AA12" s="152"/>
      <c r="AB12" s="152"/>
      <c r="AC12" s="25" t="s">
        <v>112</v>
      </c>
    </row>
    <row r="13" spans="1:29" ht="18" customHeight="1">
      <c r="A13" s="15" t="s">
        <v>10</v>
      </c>
      <c r="B13" s="135" t="s">
        <v>78</v>
      </c>
      <c r="C13" s="135"/>
      <c r="D13" s="135"/>
      <c r="E13" s="135"/>
      <c r="F13" s="136">
        <v>0.47916666666666669</v>
      </c>
      <c r="G13" s="135"/>
      <c r="H13" s="143" t="s">
        <v>46</v>
      </c>
      <c r="I13" s="144"/>
      <c r="J13" s="144"/>
      <c r="K13" s="144"/>
      <c r="L13" s="35">
        <v>0</v>
      </c>
      <c r="M13" s="21" t="s">
        <v>76</v>
      </c>
      <c r="N13" s="36">
        <v>4</v>
      </c>
      <c r="O13" s="144" t="s">
        <v>79</v>
      </c>
      <c r="P13" s="144"/>
      <c r="Q13" s="144"/>
      <c r="R13" s="145"/>
      <c r="S13" s="135" t="str">
        <f>+H12</f>
        <v>東六クラブ</v>
      </c>
      <c r="T13" s="135"/>
      <c r="U13" s="135"/>
      <c r="V13" s="135" t="str">
        <f>+O12</f>
        <v>YMCA</v>
      </c>
      <c r="W13" s="143"/>
      <c r="X13" s="146"/>
      <c r="Y13" s="153"/>
      <c r="Z13" s="154"/>
      <c r="AA13" s="154"/>
      <c r="AB13" s="155"/>
      <c r="AC13" s="26" t="s">
        <v>112</v>
      </c>
    </row>
    <row r="14" spans="1:29" ht="18" customHeight="1">
      <c r="A14" s="15" t="s">
        <v>11</v>
      </c>
      <c r="B14" s="135" t="s">
        <v>78</v>
      </c>
      <c r="C14" s="135"/>
      <c r="D14" s="135"/>
      <c r="E14" s="135"/>
      <c r="F14" s="136">
        <v>0.5625</v>
      </c>
      <c r="G14" s="135"/>
      <c r="H14" s="148" t="s">
        <v>52</v>
      </c>
      <c r="I14" s="149"/>
      <c r="J14" s="149"/>
      <c r="K14" s="149"/>
      <c r="L14" s="39">
        <v>2</v>
      </c>
      <c r="M14" s="23" t="s">
        <v>76</v>
      </c>
      <c r="N14" s="40">
        <v>1</v>
      </c>
      <c r="O14" s="149" t="s">
        <v>36</v>
      </c>
      <c r="P14" s="149"/>
      <c r="Q14" s="149"/>
      <c r="R14" s="150"/>
      <c r="S14" s="135" t="str">
        <f>+H15</f>
        <v>リベルタ</v>
      </c>
      <c r="T14" s="135"/>
      <c r="U14" s="135"/>
      <c r="V14" s="135" t="str">
        <f>+O15</f>
        <v>ジュニオール</v>
      </c>
      <c r="W14" s="143"/>
      <c r="X14" s="146"/>
      <c r="Y14" s="153"/>
      <c r="Z14" s="154"/>
      <c r="AA14" s="154"/>
      <c r="AB14" s="155"/>
      <c r="AC14" s="26" t="s">
        <v>113</v>
      </c>
    </row>
    <row r="15" spans="1:29" ht="18" customHeight="1" thickBot="1">
      <c r="A15" s="17" t="s">
        <v>12</v>
      </c>
      <c r="B15" s="158" t="s">
        <v>78</v>
      </c>
      <c r="C15" s="158"/>
      <c r="D15" s="158"/>
      <c r="E15" s="158"/>
      <c r="F15" s="159">
        <v>0.64583333333333337</v>
      </c>
      <c r="G15" s="158"/>
      <c r="H15" s="139" t="s">
        <v>44</v>
      </c>
      <c r="I15" s="140"/>
      <c r="J15" s="140"/>
      <c r="K15" s="140"/>
      <c r="L15" s="37">
        <v>0</v>
      </c>
      <c r="M15" s="20" t="s">
        <v>76</v>
      </c>
      <c r="N15" s="38">
        <v>2</v>
      </c>
      <c r="O15" s="140" t="s">
        <v>31</v>
      </c>
      <c r="P15" s="140"/>
      <c r="Q15" s="140"/>
      <c r="R15" s="141"/>
      <c r="S15" s="158" t="str">
        <f>+H14</f>
        <v>リアンリール</v>
      </c>
      <c r="T15" s="158"/>
      <c r="U15" s="158"/>
      <c r="V15" s="158" t="str">
        <f>+O14</f>
        <v>エボルティーボ</v>
      </c>
      <c r="W15" s="160"/>
      <c r="X15" s="161"/>
      <c r="Y15" s="156"/>
      <c r="Z15" s="157"/>
      <c r="AA15" s="157"/>
      <c r="AB15" s="157"/>
      <c r="AC15" s="27" t="s">
        <v>113</v>
      </c>
    </row>
    <row r="16" spans="1:29" ht="18" customHeight="1">
      <c r="A16" s="14" t="s">
        <v>13</v>
      </c>
      <c r="B16" s="121" t="s">
        <v>88</v>
      </c>
      <c r="C16" s="121"/>
      <c r="D16" s="121"/>
      <c r="E16" s="121"/>
      <c r="F16" s="122">
        <v>0.39583333333333331</v>
      </c>
      <c r="G16" s="121"/>
      <c r="H16" s="123" t="s">
        <v>87</v>
      </c>
      <c r="I16" s="124"/>
      <c r="J16" s="124"/>
      <c r="K16" s="124"/>
      <c r="L16" s="33">
        <v>0</v>
      </c>
      <c r="M16" s="22" t="s">
        <v>76</v>
      </c>
      <c r="N16" s="34">
        <v>2</v>
      </c>
      <c r="O16" s="124" t="s">
        <v>85</v>
      </c>
      <c r="P16" s="124"/>
      <c r="Q16" s="124"/>
      <c r="R16" s="125"/>
      <c r="S16" s="121" t="str">
        <f>+H17</f>
        <v>エルブランカ</v>
      </c>
      <c r="T16" s="121"/>
      <c r="U16" s="121"/>
      <c r="V16" s="121" t="str">
        <f>+O17</f>
        <v>アバンツアーレ</v>
      </c>
      <c r="W16" s="123"/>
      <c r="X16" s="126"/>
      <c r="Y16" s="127" t="s">
        <v>77</v>
      </c>
      <c r="Z16" s="128"/>
      <c r="AA16" s="128"/>
      <c r="AB16" s="128"/>
      <c r="AC16" s="25" t="s">
        <v>110</v>
      </c>
    </row>
    <row r="17" spans="1:29" ht="18" customHeight="1">
      <c r="A17" s="15" t="s">
        <v>14</v>
      </c>
      <c r="B17" s="135" t="s">
        <v>78</v>
      </c>
      <c r="C17" s="135"/>
      <c r="D17" s="135"/>
      <c r="E17" s="135"/>
      <c r="F17" s="136">
        <v>0.47916666666666669</v>
      </c>
      <c r="G17" s="135"/>
      <c r="H17" s="143" t="s">
        <v>58</v>
      </c>
      <c r="I17" s="144"/>
      <c r="J17" s="144"/>
      <c r="K17" s="144"/>
      <c r="L17" s="35">
        <v>1</v>
      </c>
      <c r="M17" s="21" t="s">
        <v>76</v>
      </c>
      <c r="N17" s="36">
        <v>6</v>
      </c>
      <c r="O17" s="144" t="s">
        <v>86</v>
      </c>
      <c r="P17" s="144"/>
      <c r="Q17" s="144"/>
      <c r="R17" s="145"/>
      <c r="S17" s="135" t="str">
        <f>+H16</f>
        <v>多賀城FC</v>
      </c>
      <c r="T17" s="135"/>
      <c r="U17" s="135"/>
      <c r="V17" s="135" t="str">
        <f>+O16</f>
        <v>FCオークス</v>
      </c>
      <c r="W17" s="143"/>
      <c r="X17" s="146"/>
      <c r="Y17" s="130"/>
      <c r="Z17" s="131"/>
      <c r="AA17" s="131"/>
      <c r="AB17" s="147"/>
      <c r="AC17" s="26" t="s">
        <v>110</v>
      </c>
    </row>
    <row r="18" spans="1:29" ht="18" customHeight="1">
      <c r="A18" s="15" t="s">
        <v>15</v>
      </c>
      <c r="B18" s="135" t="s">
        <v>78</v>
      </c>
      <c r="C18" s="135"/>
      <c r="D18" s="135"/>
      <c r="E18" s="135"/>
      <c r="F18" s="136">
        <v>0.5625</v>
      </c>
      <c r="G18" s="135"/>
      <c r="H18" s="143" t="s">
        <v>84</v>
      </c>
      <c r="I18" s="144"/>
      <c r="J18" s="144"/>
      <c r="K18" s="144"/>
      <c r="L18" s="35">
        <v>3</v>
      </c>
      <c r="M18" s="21" t="s">
        <v>76</v>
      </c>
      <c r="N18" s="36">
        <v>4</v>
      </c>
      <c r="O18" s="144" t="s">
        <v>159</v>
      </c>
      <c r="P18" s="144"/>
      <c r="Q18" s="144"/>
      <c r="R18" s="145"/>
      <c r="S18" s="135" t="str">
        <f>+H19</f>
        <v>ラソス</v>
      </c>
      <c r="T18" s="135"/>
      <c r="U18" s="135"/>
      <c r="V18" s="135" t="str">
        <f>+O19</f>
        <v>七ヶ浜SC</v>
      </c>
      <c r="W18" s="143"/>
      <c r="X18" s="146"/>
      <c r="Y18" s="130"/>
      <c r="Z18" s="131"/>
      <c r="AA18" s="131"/>
      <c r="AB18" s="147"/>
      <c r="AC18" s="26" t="s">
        <v>110</v>
      </c>
    </row>
    <row r="19" spans="1:29" ht="18" customHeight="1" thickBot="1">
      <c r="A19" s="16" t="s">
        <v>16</v>
      </c>
      <c r="B19" s="137" t="s">
        <v>78</v>
      </c>
      <c r="C19" s="137"/>
      <c r="D19" s="137"/>
      <c r="E19" s="137"/>
      <c r="F19" s="138">
        <v>0.64583333333333337</v>
      </c>
      <c r="G19" s="137"/>
      <c r="H19" s="139" t="s">
        <v>56</v>
      </c>
      <c r="I19" s="140"/>
      <c r="J19" s="140"/>
      <c r="K19" s="140"/>
      <c r="L19" s="37">
        <v>0</v>
      </c>
      <c r="M19" s="20" t="s">
        <v>76</v>
      </c>
      <c r="N19" s="38">
        <v>8</v>
      </c>
      <c r="O19" s="140" t="s">
        <v>83</v>
      </c>
      <c r="P19" s="140"/>
      <c r="Q19" s="140"/>
      <c r="R19" s="141"/>
      <c r="S19" s="137" t="str">
        <f>+H18</f>
        <v>エスペランサ登米</v>
      </c>
      <c r="T19" s="137"/>
      <c r="U19" s="137"/>
      <c r="V19" s="137" t="str">
        <f>+O18</f>
        <v>FC Rejilience</v>
      </c>
      <c r="W19" s="139"/>
      <c r="X19" s="142"/>
      <c r="Y19" s="133"/>
      <c r="Z19" s="110"/>
      <c r="AA19" s="110"/>
      <c r="AB19" s="110"/>
      <c r="AC19" s="27" t="s">
        <v>110</v>
      </c>
    </row>
    <row r="20" spans="1:29" ht="18" customHeight="1">
      <c r="A20" s="14" t="s">
        <v>90</v>
      </c>
      <c r="B20" s="121" t="s">
        <v>91</v>
      </c>
      <c r="C20" s="121"/>
      <c r="D20" s="121"/>
      <c r="E20" s="121"/>
      <c r="F20" s="122">
        <v>0.39583333333333331</v>
      </c>
      <c r="G20" s="121"/>
      <c r="H20" s="123" t="s">
        <v>79</v>
      </c>
      <c r="I20" s="124"/>
      <c r="J20" s="124"/>
      <c r="K20" s="124"/>
      <c r="L20" s="33">
        <v>0</v>
      </c>
      <c r="M20" s="22" t="s">
        <v>76</v>
      </c>
      <c r="N20" s="34">
        <v>2</v>
      </c>
      <c r="O20" s="124" t="s">
        <v>81</v>
      </c>
      <c r="P20" s="124"/>
      <c r="Q20" s="124"/>
      <c r="R20" s="125"/>
      <c r="S20" s="121" t="str">
        <f>+H21</f>
        <v>コバルトーレ</v>
      </c>
      <c r="T20" s="121"/>
      <c r="U20" s="121"/>
      <c r="V20" s="121" t="str">
        <f>+O21</f>
        <v>東六クラブ</v>
      </c>
      <c r="W20" s="123"/>
      <c r="X20" s="126"/>
      <c r="Y20" s="127" t="s">
        <v>92</v>
      </c>
      <c r="Z20" s="128"/>
      <c r="AA20" s="128"/>
      <c r="AB20" s="128"/>
      <c r="AC20" s="25" t="s">
        <v>109</v>
      </c>
    </row>
    <row r="21" spans="1:29" ht="18" customHeight="1">
      <c r="A21" s="15" t="s">
        <v>93</v>
      </c>
      <c r="B21" s="135" t="s">
        <v>78</v>
      </c>
      <c r="C21" s="135"/>
      <c r="D21" s="135"/>
      <c r="E21" s="135"/>
      <c r="F21" s="136">
        <v>0.47916666666666669</v>
      </c>
      <c r="G21" s="135"/>
      <c r="H21" s="143" t="s">
        <v>46</v>
      </c>
      <c r="I21" s="144"/>
      <c r="J21" s="144"/>
      <c r="K21" s="144"/>
      <c r="L21" s="35">
        <v>2</v>
      </c>
      <c r="M21" s="21" t="s">
        <v>76</v>
      </c>
      <c r="N21" s="36">
        <v>4</v>
      </c>
      <c r="O21" s="144" t="s">
        <v>80</v>
      </c>
      <c r="P21" s="144"/>
      <c r="Q21" s="144"/>
      <c r="R21" s="145"/>
      <c r="S21" s="135" t="str">
        <f>+H20</f>
        <v>DUOパーク</v>
      </c>
      <c r="T21" s="135"/>
      <c r="U21" s="135"/>
      <c r="V21" s="135" t="str">
        <f>+O20</f>
        <v>YMCA</v>
      </c>
      <c r="W21" s="143"/>
      <c r="X21" s="146"/>
      <c r="Y21" s="130"/>
      <c r="Z21" s="131"/>
      <c r="AA21" s="131"/>
      <c r="AB21" s="147"/>
      <c r="AC21" s="26" t="s">
        <v>109</v>
      </c>
    </row>
    <row r="22" spans="1:29" ht="18" customHeight="1">
      <c r="A22" s="15" t="s">
        <v>94</v>
      </c>
      <c r="B22" s="135" t="s">
        <v>78</v>
      </c>
      <c r="C22" s="135"/>
      <c r="D22" s="135"/>
      <c r="E22" s="135"/>
      <c r="F22" s="136">
        <v>0.5625</v>
      </c>
      <c r="G22" s="135"/>
      <c r="H22" s="143" t="s">
        <v>85</v>
      </c>
      <c r="I22" s="144"/>
      <c r="J22" s="144"/>
      <c r="K22" s="144"/>
      <c r="L22" s="35">
        <v>0</v>
      </c>
      <c r="M22" s="21" t="s">
        <v>76</v>
      </c>
      <c r="N22" s="36">
        <v>0</v>
      </c>
      <c r="O22" s="144" t="s">
        <v>86</v>
      </c>
      <c r="P22" s="144"/>
      <c r="Q22" s="144"/>
      <c r="R22" s="145"/>
      <c r="S22" s="135" t="str">
        <f>+H23</f>
        <v>多賀城FC</v>
      </c>
      <c r="T22" s="135"/>
      <c r="U22" s="135"/>
      <c r="V22" s="135" t="str">
        <f>+O23</f>
        <v>エルブランカ</v>
      </c>
      <c r="W22" s="143"/>
      <c r="X22" s="146"/>
      <c r="Y22" s="130"/>
      <c r="Z22" s="131"/>
      <c r="AA22" s="131"/>
      <c r="AB22" s="147"/>
      <c r="AC22" s="26" t="s">
        <v>114</v>
      </c>
    </row>
    <row r="23" spans="1:29" ht="18" customHeight="1" thickBot="1">
      <c r="A23" s="16" t="s">
        <v>95</v>
      </c>
      <c r="B23" s="137" t="s">
        <v>78</v>
      </c>
      <c r="C23" s="137"/>
      <c r="D23" s="137"/>
      <c r="E23" s="137"/>
      <c r="F23" s="138">
        <v>0.64583333333333337</v>
      </c>
      <c r="G23" s="137"/>
      <c r="H23" s="139" t="s">
        <v>87</v>
      </c>
      <c r="I23" s="140"/>
      <c r="J23" s="140"/>
      <c r="K23" s="140"/>
      <c r="L23" s="37">
        <v>4</v>
      </c>
      <c r="M23" s="20" t="s">
        <v>76</v>
      </c>
      <c r="N23" s="38">
        <v>1</v>
      </c>
      <c r="O23" s="140" t="s">
        <v>58</v>
      </c>
      <c r="P23" s="140"/>
      <c r="Q23" s="140"/>
      <c r="R23" s="141"/>
      <c r="S23" s="137" t="str">
        <f>+H22</f>
        <v>FCオークス</v>
      </c>
      <c r="T23" s="137"/>
      <c r="U23" s="137"/>
      <c r="V23" s="137" t="str">
        <f>+O22</f>
        <v>アバンツアーレ</v>
      </c>
      <c r="W23" s="139"/>
      <c r="X23" s="142"/>
      <c r="Y23" s="133"/>
      <c r="Z23" s="110"/>
      <c r="AA23" s="110"/>
      <c r="AB23" s="110"/>
      <c r="AC23" s="27" t="s">
        <v>114</v>
      </c>
    </row>
    <row r="24" spans="1:29">
      <c r="A24" s="18" t="s">
        <v>95</v>
      </c>
      <c r="B24" s="121" t="s">
        <v>91</v>
      </c>
      <c r="C24" s="121"/>
      <c r="D24" s="121"/>
      <c r="E24" s="121"/>
      <c r="F24" s="162">
        <v>0.6875</v>
      </c>
      <c r="G24" s="163"/>
      <c r="H24" s="164" t="s">
        <v>31</v>
      </c>
      <c r="I24" s="131"/>
      <c r="J24" s="131"/>
      <c r="K24" s="131"/>
      <c r="L24" s="41">
        <v>0</v>
      </c>
      <c r="M24" s="28" t="s">
        <v>76</v>
      </c>
      <c r="N24" s="42">
        <v>1</v>
      </c>
      <c r="O24" s="131" t="s">
        <v>36</v>
      </c>
      <c r="P24" s="131"/>
      <c r="Q24" s="131"/>
      <c r="R24" s="165"/>
      <c r="S24" s="166" t="str">
        <f>+H25</f>
        <v>リベルタ</v>
      </c>
      <c r="T24" s="166"/>
      <c r="U24" s="166"/>
      <c r="V24" s="166" t="str">
        <f>+O25</f>
        <v>リアンリール</v>
      </c>
      <c r="W24" s="148"/>
      <c r="X24" s="167"/>
      <c r="Y24" s="130" t="s">
        <v>96</v>
      </c>
      <c r="Z24" s="131"/>
      <c r="AA24" s="131"/>
      <c r="AB24" s="147"/>
      <c r="AC24" s="25" t="s">
        <v>115</v>
      </c>
    </row>
    <row r="25" spans="1:29" ht="19.5" thickBot="1">
      <c r="A25" s="16" t="s">
        <v>95</v>
      </c>
      <c r="B25" s="137" t="s">
        <v>78</v>
      </c>
      <c r="C25" s="137"/>
      <c r="D25" s="137"/>
      <c r="E25" s="137"/>
      <c r="F25" s="138">
        <v>0.77083333333333337</v>
      </c>
      <c r="G25" s="137"/>
      <c r="H25" s="139" t="s">
        <v>44</v>
      </c>
      <c r="I25" s="140"/>
      <c r="J25" s="140"/>
      <c r="K25" s="140"/>
      <c r="L25" s="37">
        <v>0</v>
      </c>
      <c r="M25" s="20" t="s">
        <v>76</v>
      </c>
      <c r="N25" s="38">
        <v>6</v>
      </c>
      <c r="O25" s="140" t="s">
        <v>52</v>
      </c>
      <c r="P25" s="140"/>
      <c r="Q25" s="140"/>
      <c r="R25" s="141"/>
      <c r="S25" s="137" t="str">
        <f t="shared" ref="S25" si="0">+H24</f>
        <v>ジュニオール</v>
      </c>
      <c r="T25" s="137"/>
      <c r="U25" s="137"/>
      <c r="V25" s="137" t="str">
        <f t="shared" ref="V25" si="1">+O24</f>
        <v>エボルティーボ</v>
      </c>
      <c r="W25" s="139"/>
      <c r="X25" s="142"/>
      <c r="Y25" s="133"/>
      <c r="Z25" s="110"/>
      <c r="AA25" s="110"/>
      <c r="AB25" s="110"/>
      <c r="AC25" s="27" t="s">
        <v>115</v>
      </c>
    </row>
    <row r="26" spans="1:29">
      <c r="A26" s="19" t="s">
        <v>97</v>
      </c>
      <c r="B26" s="121" t="s">
        <v>91</v>
      </c>
      <c r="C26" s="121"/>
      <c r="D26" s="121"/>
      <c r="E26" s="121"/>
      <c r="F26" s="168">
        <v>0.375</v>
      </c>
      <c r="G26" s="166"/>
      <c r="H26" s="148" t="s">
        <v>146</v>
      </c>
      <c r="I26" s="149"/>
      <c r="J26" s="149"/>
      <c r="K26" s="149"/>
      <c r="L26" s="39">
        <v>6</v>
      </c>
      <c r="M26" s="23" t="s">
        <v>76</v>
      </c>
      <c r="N26" s="40">
        <v>0</v>
      </c>
      <c r="O26" s="149" t="s">
        <v>83</v>
      </c>
      <c r="P26" s="149"/>
      <c r="Q26" s="149"/>
      <c r="R26" s="150"/>
      <c r="S26" s="166" t="str">
        <f>+H27</f>
        <v>エスペランサ登米</v>
      </c>
      <c r="T26" s="166"/>
      <c r="U26" s="166"/>
      <c r="V26" s="166" t="str">
        <f>+O27</f>
        <v>ラソス</v>
      </c>
      <c r="W26" s="148"/>
      <c r="X26" s="167"/>
      <c r="Y26" s="130" t="s">
        <v>77</v>
      </c>
      <c r="Z26" s="131"/>
      <c r="AA26" s="131"/>
      <c r="AB26" s="147"/>
      <c r="AC26" s="25" t="s">
        <v>110</v>
      </c>
    </row>
    <row r="27" spans="1:29" ht="19.5" thickBot="1">
      <c r="A27" s="16" t="s">
        <v>98</v>
      </c>
      <c r="B27" s="137" t="s">
        <v>78</v>
      </c>
      <c r="C27" s="137"/>
      <c r="D27" s="137"/>
      <c r="E27" s="137"/>
      <c r="F27" s="138">
        <v>0.4513888888888889</v>
      </c>
      <c r="G27" s="137"/>
      <c r="H27" s="139" t="s">
        <v>84</v>
      </c>
      <c r="I27" s="140"/>
      <c r="J27" s="140"/>
      <c r="K27" s="140"/>
      <c r="L27" s="37">
        <v>6</v>
      </c>
      <c r="M27" s="20" t="s">
        <v>76</v>
      </c>
      <c r="N27" s="38">
        <v>1</v>
      </c>
      <c r="O27" s="140" t="s">
        <v>56</v>
      </c>
      <c r="P27" s="140"/>
      <c r="Q27" s="140"/>
      <c r="R27" s="141"/>
      <c r="S27" s="137" t="str">
        <f>+H26</f>
        <v>FC Rejilience</v>
      </c>
      <c r="T27" s="137"/>
      <c r="U27" s="137"/>
      <c r="V27" s="137" t="str">
        <f>+O26</f>
        <v>七ヶ浜SC</v>
      </c>
      <c r="W27" s="139"/>
      <c r="X27" s="142"/>
      <c r="Y27" s="133"/>
      <c r="Z27" s="110"/>
      <c r="AA27" s="110"/>
      <c r="AB27" s="110"/>
      <c r="AC27" s="27" t="s">
        <v>110</v>
      </c>
    </row>
    <row r="29" spans="1:29" ht="19.5" thickBot="1">
      <c r="A29" s="110" t="s">
        <v>99</v>
      </c>
      <c r="B29" s="110"/>
      <c r="C29" s="110"/>
      <c r="D29" s="110"/>
      <c r="E29" s="110"/>
    </row>
    <row r="30" spans="1:29" ht="19.5" thickBot="1">
      <c r="A30" s="13"/>
      <c r="B30" s="111" t="s">
        <v>69</v>
      </c>
      <c r="C30" s="111"/>
      <c r="D30" s="111"/>
      <c r="E30" s="111"/>
      <c r="F30" s="111" t="s">
        <v>70</v>
      </c>
      <c r="G30" s="111"/>
      <c r="H30" s="111" t="s">
        <v>71</v>
      </c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 t="s">
        <v>72</v>
      </c>
      <c r="T30" s="111"/>
      <c r="U30" s="111"/>
      <c r="V30" s="111" t="s">
        <v>73</v>
      </c>
      <c r="W30" s="112"/>
      <c r="X30" s="113"/>
      <c r="Y30" s="118" t="s">
        <v>74</v>
      </c>
      <c r="Z30" s="119"/>
      <c r="AA30" s="119"/>
      <c r="AB30" s="119"/>
      <c r="AC30" s="24" t="s">
        <v>108</v>
      </c>
    </row>
    <row r="31" spans="1:29">
      <c r="A31" s="14" t="s">
        <v>9</v>
      </c>
      <c r="B31" s="121" t="s">
        <v>75</v>
      </c>
      <c r="C31" s="121"/>
      <c r="D31" s="121"/>
      <c r="E31" s="121"/>
      <c r="F31" s="122">
        <v>0.39583333333333331</v>
      </c>
      <c r="G31" s="121"/>
      <c r="H31" s="123" t="s">
        <v>60</v>
      </c>
      <c r="I31" s="124"/>
      <c r="J31" s="124"/>
      <c r="K31" s="124"/>
      <c r="L31" s="33">
        <v>2</v>
      </c>
      <c r="M31" s="22" t="s">
        <v>76</v>
      </c>
      <c r="N31" s="34">
        <v>1</v>
      </c>
      <c r="O31" s="124" t="s">
        <v>61</v>
      </c>
      <c r="P31" s="124"/>
      <c r="Q31" s="124"/>
      <c r="R31" s="125"/>
      <c r="S31" s="121" t="str">
        <f>+H32</f>
        <v>AOBA</v>
      </c>
      <c r="T31" s="121"/>
      <c r="U31" s="121"/>
      <c r="V31" s="121" t="str">
        <f>+O32</f>
        <v>フォーリークラッセ</v>
      </c>
      <c r="W31" s="123"/>
      <c r="X31" s="126"/>
      <c r="Y31" s="127" t="s">
        <v>100</v>
      </c>
      <c r="Z31" s="128"/>
      <c r="AA31" s="128"/>
      <c r="AB31" s="128"/>
      <c r="AC31" s="25" t="s">
        <v>116</v>
      </c>
    </row>
    <row r="32" spans="1:29">
      <c r="A32" s="15" t="s">
        <v>10</v>
      </c>
      <c r="B32" s="135" t="s">
        <v>78</v>
      </c>
      <c r="C32" s="135"/>
      <c r="D32" s="135"/>
      <c r="E32" s="135"/>
      <c r="F32" s="136">
        <v>0.47916666666666669</v>
      </c>
      <c r="G32" s="135"/>
      <c r="H32" s="143" t="s">
        <v>62</v>
      </c>
      <c r="I32" s="144"/>
      <c r="J32" s="144"/>
      <c r="K32" s="144"/>
      <c r="L32" s="35">
        <v>0</v>
      </c>
      <c r="M32" s="21" t="s">
        <v>76</v>
      </c>
      <c r="N32" s="36">
        <v>3</v>
      </c>
      <c r="O32" s="144" t="s">
        <v>101</v>
      </c>
      <c r="P32" s="144"/>
      <c r="Q32" s="144"/>
      <c r="R32" s="145"/>
      <c r="S32" s="135" t="str">
        <f>+H31</f>
        <v>ベガルタ</v>
      </c>
      <c r="T32" s="135"/>
      <c r="U32" s="135"/>
      <c r="V32" s="135" t="str">
        <f>+O31</f>
        <v>FCみやぎ</v>
      </c>
      <c r="W32" s="143"/>
      <c r="X32" s="146"/>
      <c r="Y32" s="130"/>
      <c r="Z32" s="131"/>
      <c r="AA32" s="131"/>
      <c r="AB32" s="147"/>
      <c r="AC32" s="26" t="s">
        <v>116</v>
      </c>
    </row>
    <row r="33" spans="1:29" ht="15" customHeight="1">
      <c r="A33" s="181" t="s">
        <v>11</v>
      </c>
      <c r="B33" s="160" t="s">
        <v>78</v>
      </c>
      <c r="C33" s="183"/>
      <c r="D33" s="183"/>
      <c r="E33" s="184"/>
      <c r="F33" s="185">
        <v>0.5625</v>
      </c>
      <c r="G33" s="186"/>
      <c r="H33" s="160" t="s">
        <v>64</v>
      </c>
      <c r="I33" s="183"/>
      <c r="J33" s="183"/>
      <c r="K33" s="183"/>
      <c r="L33" s="43">
        <v>1</v>
      </c>
      <c r="M33" s="31" t="s">
        <v>76</v>
      </c>
      <c r="N33" s="44">
        <v>1</v>
      </c>
      <c r="O33" s="183" t="s">
        <v>65</v>
      </c>
      <c r="P33" s="183"/>
      <c r="Q33" s="183"/>
      <c r="R33" s="184"/>
      <c r="S33" s="160" t="str">
        <f>+H35</f>
        <v>AC AZZURRI</v>
      </c>
      <c r="T33" s="183"/>
      <c r="U33" s="184"/>
      <c r="V33" s="160" t="str">
        <f>+O35</f>
        <v>仙台FC</v>
      </c>
      <c r="W33" s="183"/>
      <c r="X33" s="189"/>
      <c r="Y33" s="130"/>
      <c r="Z33" s="131"/>
      <c r="AA33" s="131"/>
      <c r="AB33" s="147"/>
      <c r="AC33" s="191" t="s">
        <v>117</v>
      </c>
    </row>
    <row r="34" spans="1:29" ht="15" customHeight="1">
      <c r="A34" s="182"/>
      <c r="B34" s="148"/>
      <c r="C34" s="149"/>
      <c r="D34" s="149"/>
      <c r="E34" s="150"/>
      <c r="F34" s="187"/>
      <c r="G34" s="188"/>
      <c r="H34" s="148"/>
      <c r="I34" s="149"/>
      <c r="J34" s="149"/>
      <c r="K34" s="149"/>
      <c r="L34" s="45">
        <v>3</v>
      </c>
      <c r="M34" s="32" t="s">
        <v>122</v>
      </c>
      <c r="N34" s="46">
        <v>4</v>
      </c>
      <c r="O34" s="149"/>
      <c r="P34" s="149"/>
      <c r="Q34" s="149"/>
      <c r="R34" s="150"/>
      <c r="S34" s="148"/>
      <c r="T34" s="149"/>
      <c r="U34" s="150"/>
      <c r="V34" s="148"/>
      <c r="W34" s="149"/>
      <c r="X34" s="190"/>
      <c r="Y34" s="130"/>
      <c r="Z34" s="131"/>
      <c r="AA34" s="131"/>
      <c r="AB34" s="147"/>
      <c r="AC34" s="192"/>
    </row>
    <row r="35" spans="1:29" ht="19.5" thickBot="1">
      <c r="A35" s="17" t="s">
        <v>12</v>
      </c>
      <c r="B35" s="158" t="s">
        <v>78</v>
      </c>
      <c r="C35" s="158"/>
      <c r="D35" s="158"/>
      <c r="E35" s="158"/>
      <c r="F35" s="159">
        <v>0.64583333333333337</v>
      </c>
      <c r="G35" s="158"/>
      <c r="H35" s="139" t="s">
        <v>102</v>
      </c>
      <c r="I35" s="140"/>
      <c r="J35" s="140"/>
      <c r="K35" s="140"/>
      <c r="L35" s="37">
        <v>1</v>
      </c>
      <c r="M35" s="20" t="s">
        <v>76</v>
      </c>
      <c r="N35" s="38">
        <v>3</v>
      </c>
      <c r="O35" s="140" t="s">
        <v>67</v>
      </c>
      <c r="P35" s="140"/>
      <c r="Q35" s="140"/>
      <c r="R35" s="141"/>
      <c r="S35" s="158" t="str">
        <f>+H33</f>
        <v>塩釜FC</v>
      </c>
      <c r="T35" s="158"/>
      <c r="U35" s="158"/>
      <c r="V35" s="158" t="str">
        <f>+O33</f>
        <v>FC FRESCA</v>
      </c>
      <c r="W35" s="160"/>
      <c r="X35" s="161"/>
      <c r="Y35" s="130"/>
      <c r="Z35" s="131"/>
      <c r="AA35" s="131"/>
      <c r="AB35" s="147"/>
      <c r="AC35" s="27" t="s">
        <v>118</v>
      </c>
    </row>
    <row r="36" spans="1:29">
      <c r="A36" s="47" t="s">
        <v>13</v>
      </c>
      <c r="B36" s="169" t="s">
        <v>88</v>
      </c>
      <c r="C36" s="169"/>
      <c r="D36" s="169"/>
      <c r="E36" s="169"/>
      <c r="F36" s="170">
        <v>0.45833333333333331</v>
      </c>
      <c r="G36" s="169"/>
      <c r="H36" s="171" t="s">
        <v>123</v>
      </c>
      <c r="I36" s="172"/>
      <c r="J36" s="172"/>
      <c r="K36" s="172"/>
      <c r="L36" s="48">
        <v>3</v>
      </c>
      <c r="M36" s="49" t="s">
        <v>76</v>
      </c>
      <c r="N36" s="50">
        <v>1</v>
      </c>
      <c r="O36" s="172" t="s">
        <v>124</v>
      </c>
      <c r="P36" s="172"/>
      <c r="Q36" s="172"/>
      <c r="R36" s="173"/>
      <c r="S36" s="169" t="str">
        <f>+H37</f>
        <v>ベガルタ仙台</v>
      </c>
      <c r="T36" s="169"/>
      <c r="U36" s="169"/>
      <c r="V36" s="169" t="str">
        <f>+O37</f>
        <v>フォーリクラッセ</v>
      </c>
      <c r="W36" s="171"/>
      <c r="X36" s="174"/>
      <c r="Y36" s="114" t="s">
        <v>107</v>
      </c>
      <c r="Z36" s="115"/>
      <c r="AA36" s="115"/>
      <c r="AB36" s="115"/>
      <c r="AC36" s="25" t="s">
        <v>119</v>
      </c>
    </row>
    <row r="37" spans="1:29" ht="19.5" thickBot="1">
      <c r="A37" s="55" t="s">
        <v>14</v>
      </c>
      <c r="B37" s="175" t="s">
        <v>129</v>
      </c>
      <c r="C37" s="175"/>
      <c r="D37" s="175"/>
      <c r="E37" s="175"/>
      <c r="F37" s="176">
        <v>0.54166666666666663</v>
      </c>
      <c r="G37" s="175"/>
      <c r="H37" s="177" t="s">
        <v>125</v>
      </c>
      <c r="I37" s="178"/>
      <c r="J37" s="178"/>
      <c r="K37" s="178"/>
      <c r="L37" s="56"/>
      <c r="M37" s="57" t="s">
        <v>76</v>
      </c>
      <c r="N37" s="58"/>
      <c r="O37" s="178" t="s">
        <v>126</v>
      </c>
      <c r="P37" s="178"/>
      <c r="Q37" s="178"/>
      <c r="R37" s="179"/>
      <c r="S37" s="175" t="str">
        <f>+H36</f>
        <v>FCみやぎ</v>
      </c>
      <c r="T37" s="175"/>
      <c r="U37" s="175"/>
      <c r="V37" s="175" t="str">
        <f>+O36</f>
        <v>AOBA　FC</v>
      </c>
      <c r="W37" s="177"/>
      <c r="X37" s="180"/>
      <c r="Y37" s="116"/>
      <c r="Z37" s="117"/>
      <c r="AA37" s="117"/>
      <c r="AB37" s="117"/>
      <c r="AC37" s="27" t="s">
        <v>120</v>
      </c>
    </row>
    <row r="38" spans="1:29" ht="15" customHeight="1">
      <c r="A38" s="193" t="s">
        <v>15</v>
      </c>
      <c r="B38" s="195" t="s">
        <v>91</v>
      </c>
      <c r="C38" s="115"/>
      <c r="D38" s="115"/>
      <c r="E38" s="196"/>
      <c r="F38" s="200">
        <v>0.45833333333333331</v>
      </c>
      <c r="G38" s="201"/>
      <c r="H38" s="195" t="s">
        <v>64</v>
      </c>
      <c r="I38" s="115"/>
      <c r="J38" s="115"/>
      <c r="K38" s="204"/>
      <c r="L38" s="48">
        <v>1</v>
      </c>
      <c r="M38" s="53" t="s">
        <v>76</v>
      </c>
      <c r="N38" s="50">
        <v>1</v>
      </c>
      <c r="O38" s="206" t="s">
        <v>127</v>
      </c>
      <c r="P38" s="115"/>
      <c r="Q38" s="115"/>
      <c r="R38" s="196"/>
      <c r="S38" s="195" t="str">
        <f>+H40</f>
        <v>FC　FRESCA</v>
      </c>
      <c r="T38" s="115"/>
      <c r="U38" s="196"/>
      <c r="V38" s="195" t="str">
        <f>+O40</f>
        <v>仙台FC</v>
      </c>
      <c r="W38" s="115"/>
      <c r="X38" s="208"/>
      <c r="Y38" s="115" t="s">
        <v>107</v>
      </c>
      <c r="Z38" s="115"/>
      <c r="AA38" s="115"/>
      <c r="AB38" s="115"/>
      <c r="AC38" s="107" t="s">
        <v>121</v>
      </c>
    </row>
    <row r="39" spans="1:29" ht="15" customHeight="1">
      <c r="A39" s="194"/>
      <c r="B39" s="197"/>
      <c r="C39" s="198"/>
      <c r="D39" s="198"/>
      <c r="E39" s="199"/>
      <c r="F39" s="202"/>
      <c r="G39" s="203"/>
      <c r="H39" s="197"/>
      <c r="I39" s="198"/>
      <c r="J39" s="198"/>
      <c r="K39" s="205"/>
      <c r="L39" s="70">
        <v>2</v>
      </c>
      <c r="M39" s="54" t="s">
        <v>122</v>
      </c>
      <c r="N39" s="71">
        <v>4</v>
      </c>
      <c r="O39" s="207"/>
      <c r="P39" s="198"/>
      <c r="Q39" s="198"/>
      <c r="R39" s="199"/>
      <c r="S39" s="197"/>
      <c r="T39" s="198"/>
      <c r="U39" s="199"/>
      <c r="V39" s="197"/>
      <c r="W39" s="198"/>
      <c r="X39" s="209"/>
      <c r="Y39" s="218"/>
      <c r="Z39" s="218"/>
      <c r="AA39" s="218"/>
      <c r="AB39" s="218"/>
      <c r="AC39" s="192"/>
    </row>
    <row r="40" spans="1:29" ht="15" customHeight="1">
      <c r="A40" s="210" t="s">
        <v>16</v>
      </c>
      <c r="B40" s="211" t="s">
        <v>78</v>
      </c>
      <c r="C40" s="211"/>
      <c r="D40" s="211"/>
      <c r="E40" s="211"/>
      <c r="F40" s="213">
        <v>0.54166666666666663</v>
      </c>
      <c r="G40" s="213"/>
      <c r="H40" s="215" t="s">
        <v>128</v>
      </c>
      <c r="I40" s="215"/>
      <c r="J40" s="215"/>
      <c r="K40" s="215"/>
      <c r="L40" s="72">
        <v>2</v>
      </c>
      <c r="M40" s="73" t="s">
        <v>76</v>
      </c>
      <c r="N40" s="74">
        <v>2</v>
      </c>
      <c r="O40" s="215" t="s">
        <v>67</v>
      </c>
      <c r="P40" s="215"/>
      <c r="Q40" s="215"/>
      <c r="R40" s="215"/>
      <c r="S40" s="211" t="str">
        <f>+H38</f>
        <v>塩釜FC</v>
      </c>
      <c r="T40" s="211"/>
      <c r="U40" s="211"/>
      <c r="V40" s="211" t="str">
        <f>+O38</f>
        <v>Ａ.Ｃ　ＡＺＺＵＲＲＩ</v>
      </c>
      <c r="W40" s="211"/>
      <c r="X40" s="216"/>
      <c r="Y40" s="218"/>
      <c r="Z40" s="218"/>
      <c r="AA40" s="218"/>
      <c r="AB40" s="218"/>
      <c r="AC40" s="191" t="s">
        <v>121</v>
      </c>
    </row>
    <row r="41" spans="1:29" ht="15" customHeight="1" thickBot="1">
      <c r="A41" s="116"/>
      <c r="B41" s="212"/>
      <c r="C41" s="212"/>
      <c r="D41" s="212"/>
      <c r="E41" s="212"/>
      <c r="F41" s="214"/>
      <c r="G41" s="214"/>
      <c r="H41" s="117"/>
      <c r="I41" s="117"/>
      <c r="J41" s="117"/>
      <c r="K41" s="117"/>
      <c r="L41" s="37">
        <v>4</v>
      </c>
      <c r="M41" s="51" t="s">
        <v>122</v>
      </c>
      <c r="N41" s="38">
        <v>2</v>
      </c>
      <c r="O41" s="117"/>
      <c r="P41" s="117"/>
      <c r="Q41" s="117"/>
      <c r="R41" s="117"/>
      <c r="S41" s="212"/>
      <c r="T41" s="212"/>
      <c r="U41" s="212"/>
      <c r="V41" s="212"/>
      <c r="W41" s="212"/>
      <c r="X41" s="217"/>
      <c r="Y41" s="117"/>
      <c r="Z41" s="117"/>
      <c r="AA41" s="117"/>
      <c r="AB41" s="117"/>
      <c r="AC41" s="109"/>
    </row>
    <row r="42" spans="1:29">
      <c r="A42" s="52"/>
      <c r="B42" s="52"/>
      <c r="C42" s="52"/>
      <c r="D42" s="52"/>
      <c r="E42" s="52"/>
    </row>
    <row r="43" spans="1:29" ht="19.5" thickBot="1">
      <c r="A43" s="110" t="s">
        <v>103</v>
      </c>
      <c r="B43" s="110"/>
      <c r="C43" s="110"/>
      <c r="D43" s="110"/>
      <c r="E43" s="110"/>
    </row>
    <row r="44" spans="1:29" ht="19.5" thickBot="1">
      <c r="A44" s="13"/>
      <c r="B44" s="111" t="s">
        <v>69</v>
      </c>
      <c r="C44" s="111"/>
      <c r="D44" s="111"/>
      <c r="E44" s="111"/>
      <c r="F44" s="111" t="s">
        <v>70</v>
      </c>
      <c r="G44" s="111"/>
      <c r="H44" s="111" t="s">
        <v>71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 t="s">
        <v>72</v>
      </c>
      <c r="T44" s="111"/>
      <c r="U44" s="111"/>
      <c r="V44" s="111" t="s">
        <v>73</v>
      </c>
      <c r="W44" s="112"/>
      <c r="X44" s="113"/>
      <c r="Y44" s="118" t="s">
        <v>74</v>
      </c>
      <c r="Z44" s="119"/>
      <c r="AA44" s="119"/>
      <c r="AB44" s="120"/>
      <c r="AC44" s="24" t="s">
        <v>108</v>
      </c>
    </row>
    <row r="45" spans="1:29">
      <c r="A45" s="14" t="s">
        <v>9</v>
      </c>
      <c r="B45" s="121" t="s">
        <v>104</v>
      </c>
      <c r="C45" s="121"/>
      <c r="D45" s="121"/>
      <c r="E45" s="121"/>
      <c r="F45" s="122">
        <v>0.39583333333333331</v>
      </c>
      <c r="G45" s="121"/>
      <c r="H45" s="123" t="s">
        <v>105</v>
      </c>
      <c r="I45" s="124"/>
      <c r="J45" s="124"/>
      <c r="K45" s="124"/>
      <c r="L45" s="33"/>
      <c r="M45" s="22" t="s">
        <v>76</v>
      </c>
      <c r="N45" s="34"/>
      <c r="O45" s="124" t="s">
        <v>156</v>
      </c>
      <c r="P45" s="124"/>
      <c r="Q45" s="124"/>
      <c r="R45" s="125"/>
      <c r="S45" s="121" t="str">
        <f>+H46</f>
        <v>塩釜FC</v>
      </c>
      <c r="T45" s="121"/>
      <c r="U45" s="121"/>
      <c r="V45" s="121" t="str">
        <f>+O46</f>
        <v>エボルティーボ</v>
      </c>
      <c r="W45" s="123"/>
      <c r="X45" s="126"/>
      <c r="Y45" s="127" t="s">
        <v>106</v>
      </c>
      <c r="Z45" s="128"/>
      <c r="AA45" s="128"/>
      <c r="AB45" s="129"/>
      <c r="AC45" s="75" t="s">
        <v>165</v>
      </c>
    </row>
    <row r="46" spans="1:29">
      <c r="A46" s="15" t="s">
        <v>10</v>
      </c>
      <c r="B46" s="135" t="s">
        <v>78</v>
      </c>
      <c r="C46" s="135"/>
      <c r="D46" s="135"/>
      <c r="E46" s="135"/>
      <c r="F46" s="136">
        <v>0.47916666666666669</v>
      </c>
      <c r="G46" s="135"/>
      <c r="H46" s="143" t="s">
        <v>64</v>
      </c>
      <c r="I46" s="144"/>
      <c r="J46" s="144"/>
      <c r="K46" s="144"/>
      <c r="L46" s="35"/>
      <c r="M46" s="21" t="s">
        <v>76</v>
      </c>
      <c r="N46" s="36"/>
      <c r="O46" s="144" t="s">
        <v>36</v>
      </c>
      <c r="P46" s="144"/>
      <c r="Q46" s="144"/>
      <c r="R46" s="145"/>
      <c r="S46" s="135" t="str">
        <f>+H45</f>
        <v>１位</v>
      </c>
      <c r="T46" s="135"/>
      <c r="U46" s="135"/>
      <c r="V46" s="135" t="str">
        <f>+O45</f>
        <v>ACジュニオール</v>
      </c>
      <c r="W46" s="143"/>
      <c r="X46" s="146"/>
      <c r="Y46" s="130"/>
      <c r="Z46" s="131"/>
      <c r="AA46" s="131"/>
      <c r="AB46" s="132"/>
      <c r="AC46" s="76" t="s">
        <v>165</v>
      </c>
    </row>
    <row r="47" spans="1:29">
      <c r="A47" s="15" t="s">
        <v>11</v>
      </c>
      <c r="B47" s="135" t="s">
        <v>78</v>
      </c>
      <c r="C47" s="135"/>
      <c r="D47" s="135"/>
      <c r="E47" s="135"/>
      <c r="F47" s="136">
        <v>0.5625</v>
      </c>
      <c r="G47" s="135"/>
      <c r="H47" s="148" t="s">
        <v>128</v>
      </c>
      <c r="I47" s="149"/>
      <c r="J47" s="149"/>
      <c r="K47" s="149"/>
      <c r="L47" s="39"/>
      <c r="M47" s="23" t="s">
        <v>76</v>
      </c>
      <c r="N47" s="40"/>
      <c r="O47" s="149" t="s">
        <v>42</v>
      </c>
      <c r="P47" s="149"/>
      <c r="Q47" s="149"/>
      <c r="R47" s="150"/>
      <c r="S47" s="135" t="str">
        <f>+H48</f>
        <v>AOBA　FC</v>
      </c>
      <c r="T47" s="135"/>
      <c r="U47" s="135"/>
      <c r="V47" s="135" t="str">
        <f>+O48</f>
        <v>FCオークス</v>
      </c>
      <c r="W47" s="143"/>
      <c r="X47" s="146"/>
      <c r="Y47" s="130"/>
      <c r="Z47" s="131"/>
      <c r="AA47" s="131"/>
      <c r="AB47" s="132"/>
      <c r="AC47" s="26" t="s">
        <v>166</v>
      </c>
    </row>
    <row r="48" spans="1:29" ht="19.5" thickBot="1">
      <c r="A48" s="17" t="s">
        <v>12</v>
      </c>
      <c r="B48" s="158" t="s">
        <v>78</v>
      </c>
      <c r="C48" s="158"/>
      <c r="D48" s="158"/>
      <c r="E48" s="158"/>
      <c r="F48" s="159">
        <v>0.64583333333333337</v>
      </c>
      <c r="G48" s="158"/>
      <c r="H48" s="139" t="s">
        <v>124</v>
      </c>
      <c r="I48" s="140"/>
      <c r="J48" s="140"/>
      <c r="K48" s="140"/>
      <c r="L48" s="37"/>
      <c r="M48" s="20" t="s">
        <v>76</v>
      </c>
      <c r="N48" s="38"/>
      <c r="O48" s="140" t="s">
        <v>85</v>
      </c>
      <c r="P48" s="140"/>
      <c r="Q48" s="140"/>
      <c r="R48" s="141"/>
      <c r="S48" s="158" t="str">
        <f>+H47</f>
        <v>FC　FRESCA</v>
      </c>
      <c r="T48" s="158"/>
      <c r="U48" s="158"/>
      <c r="V48" s="158" t="str">
        <f>+O47</f>
        <v>アバンツァーレ</v>
      </c>
      <c r="W48" s="160"/>
      <c r="X48" s="161"/>
      <c r="Y48" s="130"/>
      <c r="Z48" s="131"/>
      <c r="AA48" s="131"/>
      <c r="AB48" s="132"/>
      <c r="AC48" s="27" t="s">
        <v>167</v>
      </c>
    </row>
    <row r="49" spans="1:29">
      <c r="A49" s="14" t="s">
        <v>13</v>
      </c>
      <c r="B49" s="121" t="s">
        <v>104</v>
      </c>
      <c r="C49" s="121"/>
      <c r="D49" s="121"/>
      <c r="E49" s="121"/>
      <c r="F49" s="122">
        <v>0.39583333333333331</v>
      </c>
      <c r="G49" s="121"/>
      <c r="H49" s="123" t="s">
        <v>61</v>
      </c>
      <c r="I49" s="124"/>
      <c r="J49" s="124"/>
      <c r="K49" s="124"/>
      <c r="L49" s="33"/>
      <c r="M49" s="22" t="s">
        <v>76</v>
      </c>
      <c r="N49" s="34"/>
      <c r="O49" s="124" t="s">
        <v>83</v>
      </c>
      <c r="P49" s="124"/>
      <c r="Q49" s="124"/>
      <c r="R49" s="125"/>
      <c r="S49" s="121" t="str">
        <f>+H50</f>
        <v>仙台FC</v>
      </c>
      <c r="T49" s="121"/>
      <c r="U49" s="121"/>
      <c r="V49" s="121" t="str">
        <f>+O50</f>
        <v>FC Rejilience</v>
      </c>
      <c r="W49" s="123"/>
      <c r="X49" s="126"/>
      <c r="Y49" s="127" t="s">
        <v>77</v>
      </c>
      <c r="Z49" s="128"/>
      <c r="AA49" s="128"/>
      <c r="AB49" s="129"/>
      <c r="AC49" s="107" t="s">
        <v>164</v>
      </c>
    </row>
    <row r="50" spans="1:29">
      <c r="A50" s="15" t="s">
        <v>14</v>
      </c>
      <c r="B50" s="135" t="s">
        <v>78</v>
      </c>
      <c r="C50" s="135"/>
      <c r="D50" s="135"/>
      <c r="E50" s="135"/>
      <c r="F50" s="136">
        <v>0.47916666666666669</v>
      </c>
      <c r="G50" s="135"/>
      <c r="H50" s="143" t="s">
        <v>67</v>
      </c>
      <c r="I50" s="144"/>
      <c r="J50" s="144"/>
      <c r="K50" s="144"/>
      <c r="L50" s="35"/>
      <c r="M50" s="21" t="s">
        <v>76</v>
      </c>
      <c r="N50" s="36"/>
      <c r="O50" s="144" t="s">
        <v>158</v>
      </c>
      <c r="P50" s="144"/>
      <c r="Q50" s="144"/>
      <c r="R50" s="145"/>
      <c r="S50" s="135" t="str">
        <f>+H49</f>
        <v>FCみやぎ</v>
      </c>
      <c r="T50" s="135"/>
      <c r="U50" s="135"/>
      <c r="V50" s="135" t="str">
        <f>+O49</f>
        <v>七ヶ浜SC</v>
      </c>
      <c r="W50" s="143"/>
      <c r="X50" s="146"/>
      <c r="Y50" s="130"/>
      <c r="Z50" s="131"/>
      <c r="AA50" s="131"/>
      <c r="AB50" s="132"/>
      <c r="AC50" s="108"/>
    </row>
    <row r="51" spans="1:29">
      <c r="A51" s="15" t="s">
        <v>15</v>
      </c>
      <c r="B51" s="135" t="s">
        <v>78</v>
      </c>
      <c r="C51" s="135"/>
      <c r="D51" s="135"/>
      <c r="E51" s="135"/>
      <c r="F51" s="136">
        <v>0.5625</v>
      </c>
      <c r="G51" s="135"/>
      <c r="H51" s="143" t="s">
        <v>155</v>
      </c>
      <c r="I51" s="144"/>
      <c r="J51" s="144"/>
      <c r="K51" s="144"/>
      <c r="L51" s="35"/>
      <c r="M51" s="21" t="s">
        <v>76</v>
      </c>
      <c r="N51" s="36"/>
      <c r="O51" s="144" t="s">
        <v>81</v>
      </c>
      <c r="P51" s="144"/>
      <c r="Q51" s="144"/>
      <c r="R51" s="145"/>
      <c r="S51" s="135" t="str">
        <f>+H52</f>
        <v>２位</v>
      </c>
      <c r="T51" s="135"/>
      <c r="U51" s="135"/>
      <c r="V51" s="135" t="str">
        <f>+O52</f>
        <v>DUOパーク</v>
      </c>
      <c r="W51" s="143"/>
      <c r="X51" s="146"/>
      <c r="Y51" s="130"/>
      <c r="Z51" s="131"/>
      <c r="AA51" s="131"/>
      <c r="AB51" s="132"/>
      <c r="AC51" s="108"/>
    </row>
    <row r="52" spans="1:29" ht="19.5" thickBot="1">
      <c r="A52" s="16" t="s">
        <v>16</v>
      </c>
      <c r="B52" s="137" t="s">
        <v>78</v>
      </c>
      <c r="C52" s="137"/>
      <c r="D52" s="137"/>
      <c r="E52" s="137"/>
      <c r="F52" s="138">
        <v>0.64583333333333337</v>
      </c>
      <c r="G52" s="137"/>
      <c r="H52" s="139" t="s">
        <v>24</v>
      </c>
      <c r="I52" s="140"/>
      <c r="J52" s="140"/>
      <c r="K52" s="140"/>
      <c r="L52" s="37"/>
      <c r="M52" s="20" t="s">
        <v>76</v>
      </c>
      <c r="N52" s="38"/>
      <c r="O52" s="140" t="s">
        <v>163</v>
      </c>
      <c r="P52" s="140"/>
      <c r="Q52" s="140"/>
      <c r="R52" s="141"/>
      <c r="S52" s="137" t="str">
        <f>+H51</f>
        <v>Ａ.Ｃ　ＡＺＺＵＲＲＩ</v>
      </c>
      <c r="T52" s="137"/>
      <c r="U52" s="137"/>
      <c r="V52" s="137" t="str">
        <f>+O51</f>
        <v>YMCA</v>
      </c>
      <c r="W52" s="139"/>
      <c r="X52" s="142"/>
      <c r="Y52" s="133"/>
      <c r="Z52" s="110"/>
      <c r="AA52" s="110"/>
      <c r="AB52" s="134"/>
      <c r="AC52" s="109"/>
    </row>
  </sheetData>
  <mergeCells count="280">
    <mergeCell ref="V38:X39"/>
    <mergeCell ref="AC38:AC39"/>
    <mergeCell ref="A40:A41"/>
    <mergeCell ref="B40:E41"/>
    <mergeCell ref="F40:G41"/>
    <mergeCell ref="H40:K41"/>
    <mergeCell ref="O40:R41"/>
    <mergeCell ref="S40:U41"/>
    <mergeCell ref="V40:X41"/>
    <mergeCell ref="Y38:AB41"/>
    <mergeCell ref="AC40:AC41"/>
    <mergeCell ref="A33:A34"/>
    <mergeCell ref="B33:E34"/>
    <mergeCell ref="F33:G34"/>
    <mergeCell ref="H33:K34"/>
    <mergeCell ref="O33:R34"/>
    <mergeCell ref="S33:U34"/>
    <mergeCell ref="V33:X34"/>
    <mergeCell ref="AC33:AC34"/>
    <mergeCell ref="O52:R52"/>
    <mergeCell ref="S52:U52"/>
    <mergeCell ref="V52:X52"/>
    <mergeCell ref="S47:U47"/>
    <mergeCell ref="V47:X47"/>
    <mergeCell ref="Y49:AB52"/>
    <mergeCell ref="B50:E50"/>
    <mergeCell ref="F50:G50"/>
    <mergeCell ref="H50:K50"/>
    <mergeCell ref="O50:R50"/>
    <mergeCell ref="S50:U50"/>
    <mergeCell ref="V50:X50"/>
    <mergeCell ref="B51:E51"/>
    <mergeCell ref="F51:G51"/>
    <mergeCell ref="H51:K51"/>
    <mergeCell ref="B49:E49"/>
    <mergeCell ref="F49:G49"/>
    <mergeCell ref="H49:K49"/>
    <mergeCell ref="O49:R49"/>
    <mergeCell ref="S49:U49"/>
    <mergeCell ref="V49:X49"/>
    <mergeCell ref="O51:R51"/>
    <mergeCell ref="S51:U51"/>
    <mergeCell ref="V51:X51"/>
    <mergeCell ref="B52:E52"/>
    <mergeCell ref="F52:G52"/>
    <mergeCell ref="H52:K52"/>
    <mergeCell ref="Y44:AB44"/>
    <mergeCell ref="B45:E45"/>
    <mergeCell ref="F45:G45"/>
    <mergeCell ref="H45:K45"/>
    <mergeCell ref="O45:R45"/>
    <mergeCell ref="S45:U45"/>
    <mergeCell ref="V45:X45"/>
    <mergeCell ref="Y45:AB48"/>
    <mergeCell ref="B46:E46"/>
    <mergeCell ref="F46:G46"/>
    <mergeCell ref="B48:E48"/>
    <mergeCell ref="F48:G48"/>
    <mergeCell ref="H48:K48"/>
    <mergeCell ref="O48:R48"/>
    <mergeCell ref="S48:U48"/>
    <mergeCell ref="V48:X48"/>
    <mergeCell ref="H46:K46"/>
    <mergeCell ref="O46:R46"/>
    <mergeCell ref="S46:U46"/>
    <mergeCell ref="V46:X46"/>
    <mergeCell ref="B47:E47"/>
    <mergeCell ref="F47:G47"/>
    <mergeCell ref="H47:K47"/>
    <mergeCell ref="O47:R47"/>
    <mergeCell ref="A43:E43"/>
    <mergeCell ref="B44:E44"/>
    <mergeCell ref="F44:G44"/>
    <mergeCell ref="H44:R44"/>
    <mergeCell ref="S44:U44"/>
    <mergeCell ref="V44:X44"/>
    <mergeCell ref="B36:E36"/>
    <mergeCell ref="F36:G36"/>
    <mergeCell ref="H36:K36"/>
    <mergeCell ref="O36:R36"/>
    <mergeCell ref="S36:U36"/>
    <mergeCell ref="V36:X36"/>
    <mergeCell ref="B37:E37"/>
    <mergeCell ref="F37:G37"/>
    <mergeCell ref="H37:K37"/>
    <mergeCell ref="O37:R37"/>
    <mergeCell ref="S37:U37"/>
    <mergeCell ref="V37:X37"/>
    <mergeCell ref="A38:A39"/>
    <mergeCell ref="B38:E39"/>
    <mergeCell ref="F38:G39"/>
    <mergeCell ref="H38:K39"/>
    <mergeCell ref="O38:R39"/>
    <mergeCell ref="S38:U39"/>
    <mergeCell ref="B31:E31"/>
    <mergeCell ref="F31:G31"/>
    <mergeCell ref="H31:K31"/>
    <mergeCell ref="O31:R31"/>
    <mergeCell ref="S31:U31"/>
    <mergeCell ref="V31:X31"/>
    <mergeCell ref="Y31:AB35"/>
    <mergeCell ref="B32:E32"/>
    <mergeCell ref="F32:G32"/>
    <mergeCell ref="B35:E35"/>
    <mergeCell ref="F35:G35"/>
    <mergeCell ref="H35:K35"/>
    <mergeCell ref="O35:R35"/>
    <mergeCell ref="S35:U35"/>
    <mergeCell ref="V35:X35"/>
    <mergeCell ref="H32:K32"/>
    <mergeCell ref="O32:R32"/>
    <mergeCell ref="S32:U32"/>
    <mergeCell ref="V32:X32"/>
    <mergeCell ref="A29:E29"/>
    <mergeCell ref="B30:E30"/>
    <mergeCell ref="F30:G30"/>
    <mergeCell ref="H30:R30"/>
    <mergeCell ref="S30:U30"/>
    <mergeCell ref="V30:X30"/>
    <mergeCell ref="Y26:AB27"/>
    <mergeCell ref="B27:E27"/>
    <mergeCell ref="F27:G27"/>
    <mergeCell ref="H27:K27"/>
    <mergeCell ref="O27:R27"/>
    <mergeCell ref="S27:U27"/>
    <mergeCell ref="V27:X27"/>
    <mergeCell ref="B26:E26"/>
    <mergeCell ref="F26:G26"/>
    <mergeCell ref="H26:K26"/>
    <mergeCell ref="O26:R26"/>
    <mergeCell ref="S26:U26"/>
    <mergeCell ref="V26:X26"/>
    <mergeCell ref="Y30:AB30"/>
    <mergeCell ref="H23:K23"/>
    <mergeCell ref="O23:R23"/>
    <mergeCell ref="S23:U23"/>
    <mergeCell ref="V23:X23"/>
    <mergeCell ref="Y24:AB25"/>
    <mergeCell ref="B25:E25"/>
    <mergeCell ref="F25:G25"/>
    <mergeCell ref="H25:K25"/>
    <mergeCell ref="O25:R25"/>
    <mergeCell ref="S25:U25"/>
    <mergeCell ref="V25:X25"/>
    <mergeCell ref="B24:E24"/>
    <mergeCell ref="F24:G24"/>
    <mergeCell ref="H24:K24"/>
    <mergeCell ref="O24:R24"/>
    <mergeCell ref="S24:U24"/>
    <mergeCell ref="V24:X24"/>
    <mergeCell ref="O19:R19"/>
    <mergeCell ref="S19:U19"/>
    <mergeCell ref="V19:X19"/>
    <mergeCell ref="Y20:AB23"/>
    <mergeCell ref="B21:E21"/>
    <mergeCell ref="F21:G21"/>
    <mergeCell ref="H21:K21"/>
    <mergeCell ref="O21:R21"/>
    <mergeCell ref="S21:U21"/>
    <mergeCell ref="V21:X21"/>
    <mergeCell ref="B22:E22"/>
    <mergeCell ref="F22:G22"/>
    <mergeCell ref="H22:K22"/>
    <mergeCell ref="B20:E20"/>
    <mergeCell ref="F20:G20"/>
    <mergeCell ref="H20:K20"/>
    <mergeCell ref="O20:R20"/>
    <mergeCell ref="S20:U20"/>
    <mergeCell ref="V20:X20"/>
    <mergeCell ref="O22:R22"/>
    <mergeCell ref="S22:U22"/>
    <mergeCell ref="V22:X22"/>
    <mergeCell ref="B23:E23"/>
    <mergeCell ref="F23:G23"/>
    <mergeCell ref="S15:U15"/>
    <mergeCell ref="V15:X15"/>
    <mergeCell ref="Y16:AB19"/>
    <mergeCell ref="B17:E17"/>
    <mergeCell ref="F17:G17"/>
    <mergeCell ref="H17:K17"/>
    <mergeCell ref="O17:R17"/>
    <mergeCell ref="S17:U17"/>
    <mergeCell ref="V17:X17"/>
    <mergeCell ref="B18:E18"/>
    <mergeCell ref="F18:G18"/>
    <mergeCell ref="H18:K18"/>
    <mergeCell ref="B16:E16"/>
    <mergeCell ref="F16:G16"/>
    <mergeCell ref="H16:K16"/>
    <mergeCell ref="O16:R16"/>
    <mergeCell ref="S16:U16"/>
    <mergeCell ref="V16:X16"/>
    <mergeCell ref="O18:R18"/>
    <mergeCell ref="S18:U18"/>
    <mergeCell ref="V18:X18"/>
    <mergeCell ref="B19:E19"/>
    <mergeCell ref="F19:G19"/>
    <mergeCell ref="H19:K19"/>
    <mergeCell ref="V11:X11"/>
    <mergeCell ref="Y12:AB15"/>
    <mergeCell ref="B13:E13"/>
    <mergeCell ref="F13:G13"/>
    <mergeCell ref="H13:K13"/>
    <mergeCell ref="O13:R13"/>
    <mergeCell ref="S13:U13"/>
    <mergeCell ref="V13:X13"/>
    <mergeCell ref="B14:E14"/>
    <mergeCell ref="F14:G14"/>
    <mergeCell ref="H14:K14"/>
    <mergeCell ref="B12:E12"/>
    <mergeCell ref="F12:G12"/>
    <mergeCell ref="H12:K12"/>
    <mergeCell ref="O12:R12"/>
    <mergeCell ref="S12:U12"/>
    <mergeCell ref="V12:X12"/>
    <mergeCell ref="O14:R14"/>
    <mergeCell ref="S14:U14"/>
    <mergeCell ref="V14:X14"/>
    <mergeCell ref="B15:E15"/>
    <mergeCell ref="F15:G15"/>
    <mergeCell ref="H15:K15"/>
    <mergeCell ref="O15:R15"/>
    <mergeCell ref="Y8:AB11"/>
    <mergeCell ref="B9:E9"/>
    <mergeCell ref="F9:G9"/>
    <mergeCell ref="H9:K9"/>
    <mergeCell ref="O9:R9"/>
    <mergeCell ref="S9:U9"/>
    <mergeCell ref="V9:X9"/>
    <mergeCell ref="B10:E10"/>
    <mergeCell ref="F10:G10"/>
    <mergeCell ref="H10:K10"/>
    <mergeCell ref="B8:E8"/>
    <mergeCell ref="F8:G8"/>
    <mergeCell ref="H8:K8"/>
    <mergeCell ref="O8:R8"/>
    <mergeCell ref="S8:U8"/>
    <mergeCell ref="V8:X8"/>
    <mergeCell ref="O10:R10"/>
    <mergeCell ref="S10:U10"/>
    <mergeCell ref="V10:X10"/>
    <mergeCell ref="B11:E11"/>
    <mergeCell ref="F11:G11"/>
    <mergeCell ref="H11:K11"/>
    <mergeCell ref="O11:R11"/>
    <mergeCell ref="S11:U11"/>
    <mergeCell ref="H5:K5"/>
    <mergeCell ref="O5:R5"/>
    <mergeCell ref="S5:U5"/>
    <mergeCell ref="V5:X5"/>
    <mergeCell ref="B6:E6"/>
    <mergeCell ref="F6:G6"/>
    <mergeCell ref="H6:K6"/>
    <mergeCell ref="O6:R6"/>
    <mergeCell ref="S6:U6"/>
    <mergeCell ref="V6:X6"/>
    <mergeCell ref="AC49:AC52"/>
    <mergeCell ref="A2:E2"/>
    <mergeCell ref="B3:E3"/>
    <mergeCell ref="F3:G3"/>
    <mergeCell ref="H3:R3"/>
    <mergeCell ref="S3:U3"/>
    <mergeCell ref="V3:X3"/>
    <mergeCell ref="Y36:AB37"/>
    <mergeCell ref="Y3:AB3"/>
    <mergeCell ref="B4:E4"/>
    <mergeCell ref="F4:G4"/>
    <mergeCell ref="H4:K4"/>
    <mergeCell ref="O4:R4"/>
    <mergeCell ref="S4:U4"/>
    <mergeCell ref="V4:X4"/>
    <mergeCell ref="Y4:AB7"/>
    <mergeCell ref="B5:E5"/>
    <mergeCell ref="F5:G5"/>
    <mergeCell ref="B7:E7"/>
    <mergeCell ref="F7:G7"/>
    <mergeCell ref="H7:K7"/>
    <mergeCell ref="O7:R7"/>
    <mergeCell ref="S7:U7"/>
    <mergeCell ref="V7:X7"/>
  </mergeCells>
  <phoneticPr fontId="1"/>
  <pageMargins left="0.25" right="0.25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3"/>
  <sheetViews>
    <sheetView topLeftCell="A19" workbookViewId="0">
      <selection activeCell="W22" sqref="W22"/>
    </sheetView>
  </sheetViews>
  <sheetFormatPr defaultRowHeight="18.75"/>
  <cols>
    <col min="1" max="1" width="4.375" style="30" customWidth="1"/>
    <col min="2" max="2" width="13.75" style="30" customWidth="1"/>
    <col min="3" max="24" width="3.75" style="30" customWidth="1"/>
    <col min="25" max="29" width="5.25" style="30" customWidth="1"/>
    <col min="30" max="16384" width="9" style="30"/>
  </cols>
  <sheetData>
    <row r="1" spans="1:30">
      <c r="A1" s="219" t="s">
        <v>151</v>
      </c>
      <c r="B1" s="220"/>
    </row>
    <row r="2" spans="1:30">
      <c r="A2" s="237" t="s">
        <v>130</v>
      </c>
      <c r="B2" s="238"/>
      <c r="C2" s="239" t="str">
        <f>B3</f>
        <v>ジュニオール</v>
      </c>
      <c r="D2" s="240"/>
      <c r="E2" s="241"/>
      <c r="F2" s="239" t="str">
        <f>B5</f>
        <v>エボルティーボ</v>
      </c>
      <c r="G2" s="240"/>
      <c r="H2" s="241"/>
      <c r="I2" s="239" t="str">
        <f>B7</f>
        <v>リベルタ</v>
      </c>
      <c r="J2" s="240"/>
      <c r="K2" s="241"/>
      <c r="L2" s="239" t="str">
        <f>B9</f>
        <v>リアンリール</v>
      </c>
      <c r="M2" s="240"/>
      <c r="N2" s="241"/>
      <c r="O2" s="235" t="s">
        <v>131</v>
      </c>
      <c r="P2" s="242"/>
      <c r="Q2" s="234" t="s">
        <v>132</v>
      </c>
      <c r="R2" s="234"/>
      <c r="S2" s="234" t="s">
        <v>133</v>
      </c>
      <c r="T2" s="234"/>
      <c r="U2" s="235" t="s">
        <v>134</v>
      </c>
      <c r="V2" s="236"/>
      <c r="W2" s="235" t="s">
        <v>135</v>
      </c>
      <c r="X2" s="236"/>
      <c r="Y2" s="59"/>
      <c r="Z2" s="59"/>
      <c r="AA2" s="59"/>
      <c r="AB2" s="59"/>
      <c r="AC2" s="59"/>
      <c r="AD2" s="59"/>
    </row>
    <row r="3" spans="1:30">
      <c r="A3" s="244">
        <v>1</v>
      </c>
      <c r="B3" s="251" t="s">
        <v>136</v>
      </c>
      <c r="C3" s="248" t="str">
        <f>IF(OR(C4="",E4=""),"",IF(C4=E4,"△",IF(C4&gt;E4,"○","●")))</f>
        <v/>
      </c>
      <c r="D3" s="249"/>
      <c r="E3" s="250"/>
      <c r="F3" s="248" t="str">
        <f>IF(OR(F4="",H4=""),"",IF(F4=H4,"△",IF(F4&gt;H4,"○","●")))</f>
        <v>●</v>
      </c>
      <c r="G3" s="249"/>
      <c r="H3" s="250"/>
      <c r="I3" s="248" t="str">
        <f>IF(OR(I4="",K4=""),"",IF(I4=K4,"△",IF(I4&gt;K4,"○","●")))</f>
        <v>○</v>
      </c>
      <c r="J3" s="249"/>
      <c r="K3" s="250"/>
      <c r="L3" s="248" t="str">
        <f>IF(OR(L4="",N4=""),"",IF(L4=N4,"△",IF(L4&gt;N4,"○","●")))</f>
        <v>○</v>
      </c>
      <c r="M3" s="249"/>
      <c r="N3" s="250"/>
      <c r="O3" s="227">
        <f>SUM(Z3:Z4)</f>
        <v>6</v>
      </c>
      <c r="P3" s="228"/>
      <c r="Q3" s="227">
        <f>AA3</f>
        <v>8</v>
      </c>
      <c r="R3" s="231"/>
      <c r="S3" s="227">
        <f>AA4</f>
        <v>1</v>
      </c>
      <c r="T3" s="231"/>
      <c r="U3" s="227">
        <f>SUM(AA3-AA4)</f>
        <v>7</v>
      </c>
      <c r="V3" s="231"/>
      <c r="W3" s="227">
        <v>2</v>
      </c>
      <c r="X3" s="231"/>
      <c r="Y3" s="243"/>
      <c r="Z3" s="60">
        <f>COUNTIF(C3:N4,"○")*3</f>
        <v>6</v>
      </c>
      <c r="AA3" s="61">
        <f>SUM(C4+F4+I4+L4)</f>
        <v>8</v>
      </c>
      <c r="AB3" s="59"/>
      <c r="AC3" s="59"/>
      <c r="AD3" s="59"/>
    </row>
    <row r="4" spans="1:30">
      <c r="A4" s="245"/>
      <c r="B4" s="252"/>
      <c r="C4" s="62"/>
      <c r="D4" s="63"/>
      <c r="E4" s="64"/>
      <c r="F4" s="62">
        <v>0</v>
      </c>
      <c r="G4" s="63" t="s">
        <v>137</v>
      </c>
      <c r="H4" s="64">
        <v>1</v>
      </c>
      <c r="I4" s="62">
        <v>2</v>
      </c>
      <c r="J4" s="63" t="s">
        <v>137</v>
      </c>
      <c r="K4" s="64">
        <v>0</v>
      </c>
      <c r="L4" s="62">
        <v>6</v>
      </c>
      <c r="M4" s="63" t="s">
        <v>137</v>
      </c>
      <c r="N4" s="64">
        <v>0</v>
      </c>
      <c r="O4" s="229"/>
      <c r="P4" s="230"/>
      <c r="Q4" s="232"/>
      <c r="R4" s="233"/>
      <c r="S4" s="232"/>
      <c r="T4" s="233"/>
      <c r="U4" s="232"/>
      <c r="V4" s="233"/>
      <c r="W4" s="232"/>
      <c r="X4" s="233"/>
      <c r="Y4" s="243"/>
      <c r="Z4" s="60">
        <f>COUNTIF(C3:N4,"△")</f>
        <v>0</v>
      </c>
      <c r="AA4" s="61">
        <f>SUM(E4+H4+K4+N4)</f>
        <v>1</v>
      </c>
      <c r="AB4" s="59"/>
      <c r="AC4" s="59"/>
      <c r="AD4" s="59"/>
    </row>
    <row r="5" spans="1:30">
      <c r="A5" s="244">
        <v>2</v>
      </c>
      <c r="B5" s="246" t="s">
        <v>138</v>
      </c>
      <c r="C5" s="248" t="str">
        <f>IF(OR(C6="",E6=""),"",IF(C6=E6,"△",IF(C6&gt;E6,"○","●")))</f>
        <v>○</v>
      </c>
      <c r="D5" s="249"/>
      <c r="E5" s="250"/>
      <c r="F5" s="248" t="str">
        <f>IF(OR(F6="",H6=""),"",IF(F6=H6,"△",IF(F6&gt;H6,"○","●")))</f>
        <v/>
      </c>
      <c r="G5" s="249"/>
      <c r="H5" s="250"/>
      <c r="I5" s="248" t="str">
        <f>IF(OR(I6="",K6=""),"",IF(I6=K6,"△",IF(I6&gt;K6,"○","●")))</f>
        <v>○</v>
      </c>
      <c r="J5" s="249"/>
      <c r="K5" s="250"/>
      <c r="L5" s="248" t="str">
        <f>IF(OR(L6="",N6=""),"",IF(L6=N6,"△",IF(L6&gt;N6,"○","●")))</f>
        <v>●</v>
      </c>
      <c r="M5" s="249"/>
      <c r="N5" s="250"/>
      <c r="O5" s="227">
        <f>SUM(Z5:Z6)</f>
        <v>6</v>
      </c>
      <c r="P5" s="228"/>
      <c r="Q5" s="227">
        <f>AA5</f>
        <v>9</v>
      </c>
      <c r="R5" s="231"/>
      <c r="S5" s="227">
        <f>AA6</f>
        <v>2</v>
      </c>
      <c r="T5" s="231"/>
      <c r="U5" s="227">
        <f>SUM(AA5-AA6)</f>
        <v>7</v>
      </c>
      <c r="V5" s="231"/>
      <c r="W5" s="227">
        <v>1</v>
      </c>
      <c r="X5" s="231"/>
      <c r="Y5" s="243"/>
      <c r="Z5" s="60">
        <f>COUNTIF(C5:N6,"○")*3</f>
        <v>6</v>
      </c>
      <c r="AA5" s="61">
        <f>SUM(C6+F6+I6+L6)</f>
        <v>9</v>
      </c>
      <c r="AB5" s="59"/>
      <c r="AC5" s="59"/>
      <c r="AD5" s="59"/>
    </row>
    <row r="6" spans="1:30">
      <c r="A6" s="245"/>
      <c r="B6" s="247"/>
      <c r="C6" s="62">
        <v>1</v>
      </c>
      <c r="D6" s="63" t="s">
        <v>137</v>
      </c>
      <c r="E6" s="64">
        <v>0</v>
      </c>
      <c r="F6" s="62"/>
      <c r="G6" s="63"/>
      <c r="H6" s="64"/>
      <c r="I6" s="62">
        <v>7</v>
      </c>
      <c r="J6" s="63" t="s">
        <v>137</v>
      </c>
      <c r="K6" s="64">
        <v>0</v>
      </c>
      <c r="L6" s="62">
        <v>1</v>
      </c>
      <c r="M6" s="63" t="s">
        <v>137</v>
      </c>
      <c r="N6" s="64">
        <v>2</v>
      </c>
      <c r="O6" s="229"/>
      <c r="P6" s="230"/>
      <c r="Q6" s="232"/>
      <c r="R6" s="233"/>
      <c r="S6" s="232"/>
      <c r="T6" s="233"/>
      <c r="U6" s="232"/>
      <c r="V6" s="233"/>
      <c r="W6" s="232"/>
      <c r="X6" s="233"/>
      <c r="Y6" s="243"/>
      <c r="Z6" s="60">
        <f>COUNTIF(C5:N6,"△")</f>
        <v>0</v>
      </c>
      <c r="AA6" s="61">
        <f>SUM(E6+H6+K6+N6)</f>
        <v>2</v>
      </c>
      <c r="AB6" s="59"/>
      <c r="AC6" s="59"/>
      <c r="AD6" s="59"/>
    </row>
    <row r="7" spans="1:30">
      <c r="A7" s="244">
        <v>3</v>
      </c>
      <c r="B7" s="246" t="s">
        <v>139</v>
      </c>
      <c r="C7" s="248" t="str">
        <f>IF(OR(C8="",E8=""),"",IF(C8=E8,"△",IF(C8&gt;E8,"○","●")))</f>
        <v>●</v>
      </c>
      <c r="D7" s="249"/>
      <c r="E7" s="250"/>
      <c r="F7" s="248" t="str">
        <f>IF(OR(F8="",H8=""),"",IF(F8=H8,"△",IF(F8&gt;H8,"○","●")))</f>
        <v>●</v>
      </c>
      <c r="G7" s="249"/>
      <c r="H7" s="250"/>
      <c r="I7" s="248" t="str">
        <f>IF(OR(I8="",K8=""),"",IF(I8=K8,"△",IF(I8&gt;K8,"○","●")))</f>
        <v/>
      </c>
      <c r="J7" s="249"/>
      <c r="K7" s="250"/>
      <c r="L7" s="248" t="str">
        <f>IF(OR(L8="",N8=""),"",IF(L8=N8,"△",IF(L8&gt;N8,"○","●")))</f>
        <v>●</v>
      </c>
      <c r="M7" s="249"/>
      <c r="N7" s="250"/>
      <c r="O7" s="227">
        <f>SUM(Z7:Z8)</f>
        <v>0</v>
      </c>
      <c r="P7" s="228"/>
      <c r="Q7" s="227">
        <f>AA7</f>
        <v>0</v>
      </c>
      <c r="R7" s="231"/>
      <c r="S7" s="227">
        <f>AA8</f>
        <v>15</v>
      </c>
      <c r="T7" s="231"/>
      <c r="U7" s="227">
        <f>SUM(AA7-AA8)</f>
        <v>-15</v>
      </c>
      <c r="V7" s="231"/>
      <c r="W7" s="227">
        <v>4</v>
      </c>
      <c r="X7" s="231"/>
      <c r="Y7" s="243"/>
      <c r="Z7" s="60">
        <f>COUNTIF(C7:N8,"○")*3</f>
        <v>0</v>
      </c>
      <c r="AA7" s="61">
        <f>SUM(C8+F8+I8+L8)</f>
        <v>0</v>
      </c>
      <c r="AB7" s="59"/>
      <c r="AC7" s="59"/>
      <c r="AD7" s="59"/>
    </row>
    <row r="8" spans="1:30">
      <c r="A8" s="245"/>
      <c r="B8" s="247"/>
      <c r="C8" s="62">
        <v>0</v>
      </c>
      <c r="D8" s="63" t="s">
        <v>137</v>
      </c>
      <c r="E8" s="64">
        <v>2</v>
      </c>
      <c r="F8" s="62">
        <v>0</v>
      </c>
      <c r="G8" s="63" t="s">
        <v>140</v>
      </c>
      <c r="H8" s="64">
        <v>7</v>
      </c>
      <c r="I8" s="62"/>
      <c r="J8" s="63"/>
      <c r="K8" s="64"/>
      <c r="L8" s="62">
        <v>0</v>
      </c>
      <c r="M8" s="63" t="s">
        <v>137</v>
      </c>
      <c r="N8" s="64">
        <v>6</v>
      </c>
      <c r="O8" s="229"/>
      <c r="P8" s="230"/>
      <c r="Q8" s="232"/>
      <c r="R8" s="233"/>
      <c r="S8" s="232"/>
      <c r="T8" s="233"/>
      <c r="U8" s="232"/>
      <c r="V8" s="233"/>
      <c r="W8" s="232"/>
      <c r="X8" s="233"/>
      <c r="Y8" s="243"/>
      <c r="Z8" s="60">
        <f>COUNTIF(C7:N8,"△")</f>
        <v>0</v>
      </c>
      <c r="AA8" s="61">
        <f>SUM(E8+H8+K8+N8)</f>
        <v>15</v>
      </c>
      <c r="AB8" s="59"/>
      <c r="AC8" s="59"/>
      <c r="AD8" s="59"/>
    </row>
    <row r="9" spans="1:30">
      <c r="A9" s="244">
        <v>4</v>
      </c>
      <c r="B9" s="246" t="s">
        <v>141</v>
      </c>
      <c r="C9" s="248" t="str">
        <f>IF(OR(C10="",E10=""),"",IF(C10=E10,"△",IF(C10&gt;E10,"○","●")))</f>
        <v>●</v>
      </c>
      <c r="D9" s="249"/>
      <c r="E9" s="250"/>
      <c r="F9" s="248" t="str">
        <f>IF(OR(F10="",H10=""),"",IF(F10=H10,"△",IF(F10&gt;H10,"○","●")))</f>
        <v>○</v>
      </c>
      <c r="G9" s="249"/>
      <c r="H9" s="250"/>
      <c r="I9" s="248" t="str">
        <f>IF(OR(I10="",K10=""),"",IF(I10=K10,"△",IF(I10&gt;K10,"○","●")))</f>
        <v>○</v>
      </c>
      <c r="J9" s="249"/>
      <c r="K9" s="250"/>
      <c r="L9" s="248" t="str">
        <f>IF(OR(L10="",N10=""),"",IF(L10=N10,"△",IF(L10&gt;N10,"○","●")))</f>
        <v/>
      </c>
      <c r="M9" s="249"/>
      <c r="N9" s="250"/>
      <c r="O9" s="227">
        <f>SUM(Z9:Z10)</f>
        <v>6</v>
      </c>
      <c r="P9" s="228"/>
      <c r="Q9" s="227">
        <f>AA9</f>
        <v>8</v>
      </c>
      <c r="R9" s="231"/>
      <c r="S9" s="227">
        <f>AA10</f>
        <v>7</v>
      </c>
      <c r="T9" s="231"/>
      <c r="U9" s="227">
        <f>SUM(AA9-AA10)</f>
        <v>1</v>
      </c>
      <c r="V9" s="231"/>
      <c r="W9" s="227">
        <v>3</v>
      </c>
      <c r="X9" s="231"/>
      <c r="Y9" s="243"/>
      <c r="Z9" s="60">
        <f>COUNTIF(C9:N10,"○")*3</f>
        <v>6</v>
      </c>
      <c r="AA9" s="61">
        <f>SUM(C10+F10+I10+L10)</f>
        <v>8</v>
      </c>
      <c r="AB9" s="59"/>
      <c r="AC9" s="59"/>
      <c r="AD9" s="59"/>
    </row>
    <row r="10" spans="1:30">
      <c r="A10" s="245"/>
      <c r="B10" s="247"/>
      <c r="C10" s="62">
        <v>0</v>
      </c>
      <c r="D10" s="63" t="s">
        <v>137</v>
      </c>
      <c r="E10" s="64">
        <v>6</v>
      </c>
      <c r="F10" s="62">
        <v>2</v>
      </c>
      <c r="G10" s="63" t="s">
        <v>142</v>
      </c>
      <c r="H10" s="64">
        <v>1</v>
      </c>
      <c r="I10" s="62">
        <v>6</v>
      </c>
      <c r="J10" s="63" t="s">
        <v>137</v>
      </c>
      <c r="K10" s="64">
        <v>0</v>
      </c>
      <c r="L10" s="62"/>
      <c r="M10" s="63"/>
      <c r="N10" s="64"/>
      <c r="O10" s="229"/>
      <c r="P10" s="230"/>
      <c r="Q10" s="232"/>
      <c r="R10" s="233"/>
      <c r="S10" s="232"/>
      <c r="T10" s="233"/>
      <c r="U10" s="232"/>
      <c r="V10" s="233"/>
      <c r="W10" s="232"/>
      <c r="X10" s="233"/>
      <c r="Y10" s="243"/>
      <c r="Z10" s="60">
        <f>COUNTIF(C9:N10,"△")</f>
        <v>0</v>
      </c>
      <c r="AA10" s="61">
        <f>SUM(E10+H10+K10+N10)</f>
        <v>7</v>
      </c>
      <c r="AB10" s="59"/>
      <c r="AC10" s="59"/>
      <c r="AD10" s="59"/>
    </row>
    <row r="11" spans="1:30">
      <c r="A11" s="65"/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  <c r="P11" s="68"/>
      <c r="Q11" s="69"/>
      <c r="R11" s="69"/>
      <c r="S11" s="69"/>
      <c r="T11" s="69"/>
      <c r="U11" s="69"/>
      <c r="V11" s="69"/>
      <c r="W11" s="69"/>
      <c r="X11" s="69"/>
      <c r="Y11" s="65"/>
      <c r="Z11" s="60"/>
      <c r="AA11" s="61"/>
      <c r="AB11" s="59"/>
      <c r="AC11" s="59"/>
      <c r="AD11" s="59"/>
    </row>
    <row r="12" spans="1:30">
      <c r="A12" s="221" t="s">
        <v>152</v>
      </c>
      <c r="B12" s="222"/>
    </row>
    <row r="13" spans="1:30">
      <c r="A13" s="237" t="s">
        <v>130</v>
      </c>
      <c r="B13" s="238"/>
      <c r="C13" s="239" t="str">
        <f>B14</f>
        <v>DUOパーク</v>
      </c>
      <c r="D13" s="240"/>
      <c r="E13" s="241"/>
      <c r="F13" s="239" t="str">
        <f>B16</f>
        <v>YMCA</v>
      </c>
      <c r="G13" s="240"/>
      <c r="H13" s="241"/>
      <c r="I13" s="239" t="str">
        <f>B18</f>
        <v>コバルトーレ</v>
      </c>
      <c r="J13" s="240"/>
      <c r="K13" s="241"/>
      <c r="L13" s="239" t="str">
        <f>B20</f>
        <v>東六クラブ</v>
      </c>
      <c r="M13" s="240"/>
      <c r="N13" s="241"/>
      <c r="O13" s="235" t="s">
        <v>131</v>
      </c>
      <c r="P13" s="242"/>
      <c r="Q13" s="234" t="s">
        <v>132</v>
      </c>
      <c r="R13" s="234"/>
      <c r="S13" s="234" t="s">
        <v>133</v>
      </c>
      <c r="T13" s="234"/>
      <c r="U13" s="235" t="s">
        <v>134</v>
      </c>
      <c r="V13" s="236"/>
      <c r="W13" s="235" t="s">
        <v>135</v>
      </c>
      <c r="X13" s="236"/>
      <c r="Y13" s="59"/>
      <c r="Z13" s="59"/>
      <c r="AA13" s="59"/>
      <c r="AB13" s="59"/>
      <c r="AC13" s="59"/>
    </row>
    <row r="14" spans="1:30">
      <c r="A14" s="244">
        <v>1</v>
      </c>
      <c r="B14" s="251" t="s">
        <v>143</v>
      </c>
      <c r="C14" s="248" t="str">
        <f>IF(OR(C15="",E15=""),"",IF(C15=E15,"△",IF(C15&gt;E15,"○","●")))</f>
        <v/>
      </c>
      <c r="D14" s="249"/>
      <c r="E14" s="250"/>
      <c r="F14" s="248" t="str">
        <f>IF(OR(F15="",H15=""),"",IF(F15=H15,"△",IF(F15&gt;H15,"○","●")))</f>
        <v>●</v>
      </c>
      <c r="G14" s="249"/>
      <c r="H14" s="250"/>
      <c r="I14" s="248" t="str">
        <f>IF(OR(I15="",K15=""),"",IF(I15=K15,"△",IF(I15&gt;K15,"○","●")))</f>
        <v>○</v>
      </c>
      <c r="J14" s="249"/>
      <c r="K14" s="250"/>
      <c r="L14" s="248" t="str">
        <f>IF(OR(L15="",N15=""),"",IF(L15=N15,"△",IF(L15&gt;N15,"○","●")))</f>
        <v>○</v>
      </c>
      <c r="M14" s="249"/>
      <c r="N14" s="250"/>
      <c r="O14" s="227">
        <f>SUM(Z14:Z15)</f>
        <v>6</v>
      </c>
      <c r="P14" s="228"/>
      <c r="Q14" s="227">
        <f>AA14</f>
        <v>7</v>
      </c>
      <c r="R14" s="231"/>
      <c r="S14" s="227">
        <f>AA15</f>
        <v>2</v>
      </c>
      <c r="T14" s="231"/>
      <c r="U14" s="227">
        <f>SUM(AA14-AA15)</f>
        <v>5</v>
      </c>
      <c r="V14" s="231"/>
      <c r="W14" s="227">
        <v>2</v>
      </c>
      <c r="X14" s="231"/>
      <c r="Y14" s="243"/>
      <c r="Z14" s="60">
        <f>COUNTIF(C14:N15,"○")*3</f>
        <v>6</v>
      </c>
      <c r="AA14" s="61">
        <f>SUM(C15+F15+I15+L15)</f>
        <v>7</v>
      </c>
      <c r="AB14" s="59"/>
      <c r="AC14" s="59"/>
    </row>
    <row r="15" spans="1:30">
      <c r="A15" s="245"/>
      <c r="B15" s="252"/>
      <c r="C15" s="62"/>
      <c r="D15" s="63"/>
      <c r="E15" s="64"/>
      <c r="F15" s="62">
        <v>0</v>
      </c>
      <c r="G15" s="63" t="s">
        <v>137</v>
      </c>
      <c r="H15" s="64">
        <v>2</v>
      </c>
      <c r="I15" s="62">
        <v>4</v>
      </c>
      <c r="J15" s="63" t="s">
        <v>137</v>
      </c>
      <c r="K15" s="64">
        <v>0</v>
      </c>
      <c r="L15" s="62">
        <v>3</v>
      </c>
      <c r="M15" s="63" t="s">
        <v>137</v>
      </c>
      <c r="N15" s="64">
        <v>0</v>
      </c>
      <c r="O15" s="229"/>
      <c r="P15" s="230"/>
      <c r="Q15" s="232"/>
      <c r="R15" s="233"/>
      <c r="S15" s="232"/>
      <c r="T15" s="233"/>
      <c r="U15" s="232"/>
      <c r="V15" s="233"/>
      <c r="W15" s="232"/>
      <c r="X15" s="233"/>
      <c r="Y15" s="243"/>
      <c r="Z15" s="60">
        <f>COUNTIF(C14:N15,"△")</f>
        <v>0</v>
      </c>
      <c r="AA15" s="61">
        <f>SUM(E15+H15+K15+N15)</f>
        <v>2</v>
      </c>
      <c r="AB15" s="59"/>
      <c r="AC15" s="59"/>
    </row>
    <row r="16" spans="1:30">
      <c r="A16" s="244">
        <v>2</v>
      </c>
      <c r="B16" s="246" t="s">
        <v>144</v>
      </c>
      <c r="C16" s="248" t="str">
        <f>IF(OR(C17="",E17=""),"",IF(C17=E17,"△",IF(C17&gt;E17,"○","●")))</f>
        <v>○</v>
      </c>
      <c r="D16" s="249"/>
      <c r="E16" s="250"/>
      <c r="F16" s="248" t="str">
        <f>IF(OR(F17="",H17=""),"",IF(F17=H17,"△",IF(F17&gt;H17,"○","●")))</f>
        <v/>
      </c>
      <c r="G16" s="249"/>
      <c r="H16" s="250"/>
      <c r="I16" s="248" t="str">
        <f>IF(OR(I17="",K17=""),"",IF(I17=K17,"△",IF(I17&gt;K17,"○","●")))</f>
        <v>○</v>
      </c>
      <c r="J16" s="249"/>
      <c r="K16" s="250"/>
      <c r="L16" s="248" t="str">
        <f>IF(OR(L17="",N17=""),"",IF(L17=N17,"△",IF(L17&gt;N17,"○","●")))</f>
        <v>○</v>
      </c>
      <c r="M16" s="249"/>
      <c r="N16" s="250"/>
      <c r="O16" s="227">
        <f>SUM(Z16:Z17)</f>
        <v>9</v>
      </c>
      <c r="P16" s="228"/>
      <c r="Q16" s="227">
        <f>AA16</f>
        <v>15</v>
      </c>
      <c r="R16" s="231"/>
      <c r="S16" s="227">
        <f>AA17</f>
        <v>0</v>
      </c>
      <c r="T16" s="231"/>
      <c r="U16" s="227">
        <f>SUM(AA16-AA17)</f>
        <v>15</v>
      </c>
      <c r="V16" s="231"/>
      <c r="W16" s="227">
        <v>1</v>
      </c>
      <c r="X16" s="231"/>
      <c r="Y16" s="243"/>
      <c r="Z16" s="60">
        <f>COUNTIF(C16:N17,"○")*3</f>
        <v>9</v>
      </c>
      <c r="AA16" s="61">
        <f>SUM(C17+F17+I17+L17)</f>
        <v>15</v>
      </c>
      <c r="AB16" s="59"/>
      <c r="AC16" s="59"/>
    </row>
    <row r="17" spans="1:29">
      <c r="A17" s="245"/>
      <c r="B17" s="247"/>
      <c r="C17" s="62">
        <v>2</v>
      </c>
      <c r="D17" s="63" t="s">
        <v>137</v>
      </c>
      <c r="E17" s="64">
        <v>0</v>
      </c>
      <c r="F17" s="62"/>
      <c r="G17" s="63"/>
      <c r="H17" s="64"/>
      <c r="I17" s="62">
        <v>7</v>
      </c>
      <c r="J17" s="63" t="s">
        <v>137</v>
      </c>
      <c r="K17" s="64">
        <v>0</v>
      </c>
      <c r="L17" s="62">
        <v>6</v>
      </c>
      <c r="M17" s="63" t="s">
        <v>137</v>
      </c>
      <c r="N17" s="64">
        <v>0</v>
      </c>
      <c r="O17" s="229"/>
      <c r="P17" s="230"/>
      <c r="Q17" s="232"/>
      <c r="R17" s="233"/>
      <c r="S17" s="232"/>
      <c r="T17" s="233"/>
      <c r="U17" s="232"/>
      <c r="V17" s="233"/>
      <c r="W17" s="232"/>
      <c r="X17" s="233"/>
      <c r="Y17" s="243"/>
      <c r="Z17" s="60">
        <f>COUNTIF(C16:N17,"△")</f>
        <v>0</v>
      </c>
      <c r="AA17" s="61">
        <f>SUM(E17+H17+K17+N17)</f>
        <v>0</v>
      </c>
      <c r="AB17" s="59"/>
      <c r="AC17" s="59"/>
    </row>
    <row r="18" spans="1:29">
      <c r="A18" s="244">
        <v>3</v>
      </c>
      <c r="B18" s="246" t="s">
        <v>145</v>
      </c>
      <c r="C18" s="248" t="str">
        <f>IF(OR(C19="",E19=""),"",IF(C19=E19,"△",IF(C19&gt;E19,"○","●")))</f>
        <v>●</v>
      </c>
      <c r="D18" s="249"/>
      <c r="E18" s="250"/>
      <c r="F18" s="248" t="str">
        <f>IF(OR(F19="",H19=""),"",IF(F19=H19,"△",IF(F19&gt;H19,"○","●")))</f>
        <v>●</v>
      </c>
      <c r="G18" s="249"/>
      <c r="H18" s="250"/>
      <c r="I18" s="248" t="str">
        <f>IF(OR(I19="",K19=""),"",IF(I19=K19,"△",IF(I19&gt;K19,"○","●")))</f>
        <v/>
      </c>
      <c r="J18" s="249"/>
      <c r="K18" s="250"/>
      <c r="L18" s="248" t="str">
        <f>IF(OR(L19="",N19=""),"",IF(L19=N19,"△",IF(L19&gt;N19,"○","●")))</f>
        <v>●</v>
      </c>
      <c r="M18" s="249"/>
      <c r="N18" s="250"/>
      <c r="O18" s="227">
        <f>SUM(Z18:Z19)</f>
        <v>0</v>
      </c>
      <c r="P18" s="228"/>
      <c r="Q18" s="227">
        <f>AA18</f>
        <v>2</v>
      </c>
      <c r="R18" s="231"/>
      <c r="S18" s="227">
        <f>AA19</f>
        <v>15</v>
      </c>
      <c r="T18" s="231"/>
      <c r="U18" s="227">
        <f>SUM(AA18-AA19)</f>
        <v>-13</v>
      </c>
      <c r="V18" s="231"/>
      <c r="W18" s="227">
        <v>4</v>
      </c>
      <c r="X18" s="231"/>
      <c r="Y18" s="243"/>
      <c r="Z18" s="60">
        <f>COUNTIF(C18:N19,"○")*3</f>
        <v>0</v>
      </c>
      <c r="AA18" s="61">
        <f>SUM(C19+F19+I19+L19)</f>
        <v>2</v>
      </c>
      <c r="AB18" s="59"/>
      <c r="AC18" s="59"/>
    </row>
    <row r="19" spans="1:29">
      <c r="A19" s="245"/>
      <c r="B19" s="247"/>
      <c r="C19" s="62">
        <v>0</v>
      </c>
      <c r="D19" s="63" t="s">
        <v>137</v>
      </c>
      <c r="E19" s="64">
        <v>4</v>
      </c>
      <c r="F19" s="62">
        <v>0</v>
      </c>
      <c r="G19" s="63" t="s">
        <v>137</v>
      </c>
      <c r="H19" s="64">
        <v>7</v>
      </c>
      <c r="I19" s="62"/>
      <c r="J19" s="63"/>
      <c r="K19" s="64"/>
      <c r="L19" s="62">
        <v>2</v>
      </c>
      <c r="M19" s="63" t="s">
        <v>137</v>
      </c>
      <c r="N19" s="64">
        <v>4</v>
      </c>
      <c r="O19" s="229"/>
      <c r="P19" s="230"/>
      <c r="Q19" s="232"/>
      <c r="R19" s="233"/>
      <c r="S19" s="232"/>
      <c r="T19" s="233"/>
      <c r="U19" s="232"/>
      <c r="V19" s="233"/>
      <c r="W19" s="232"/>
      <c r="X19" s="233"/>
      <c r="Y19" s="243"/>
      <c r="Z19" s="60">
        <f>COUNTIF(C18:N19,"△")</f>
        <v>0</v>
      </c>
      <c r="AA19" s="61">
        <f>SUM(E19+H19+K19+N19)</f>
        <v>15</v>
      </c>
      <c r="AB19" s="59"/>
      <c r="AC19" s="59"/>
    </row>
    <row r="20" spans="1:29">
      <c r="A20" s="244">
        <v>4</v>
      </c>
      <c r="B20" s="246" t="s">
        <v>80</v>
      </c>
      <c r="C20" s="248" t="str">
        <f>IF(OR(C21="",E21=""),"",IF(C21=E21,"△",IF(C21&gt;E21,"○","●")))</f>
        <v>●</v>
      </c>
      <c r="D20" s="249"/>
      <c r="E20" s="250"/>
      <c r="F20" s="248" t="str">
        <f>IF(OR(F21="",H21=""),"",IF(F21=H21,"△",IF(F21&gt;H21,"○","●")))</f>
        <v>●</v>
      </c>
      <c r="G20" s="249"/>
      <c r="H20" s="250"/>
      <c r="I20" s="248" t="str">
        <f>IF(OR(I21="",K21=""),"",IF(I21=K21,"△",IF(I21&gt;K21,"○","●")))</f>
        <v>○</v>
      </c>
      <c r="J20" s="249"/>
      <c r="K20" s="250"/>
      <c r="L20" s="248" t="str">
        <f>IF(OR(L21="",N21=""),"",IF(L21=N21,"△",IF(L21&gt;N21,"○","●")))</f>
        <v/>
      </c>
      <c r="M20" s="249"/>
      <c r="N20" s="250"/>
      <c r="O20" s="227">
        <f>SUM(Z20:Z21)</f>
        <v>3</v>
      </c>
      <c r="P20" s="228"/>
      <c r="Q20" s="227">
        <f>AA20</f>
        <v>4</v>
      </c>
      <c r="R20" s="231"/>
      <c r="S20" s="227">
        <f>AA21</f>
        <v>11</v>
      </c>
      <c r="T20" s="231"/>
      <c r="U20" s="227">
        <f>SUM(AA20-AA21)</f>
        <v>-7</v>
      </c>
      <c r="V20" s="231"/>
      <c r="W20" s="227">
        <v>3</v>
      </c>
      <c r="X20" s="231"/>
      <c r="Y20" s="243"/>
      <c r="Z20" s="60">
        <f>COUNTIF(C20:N21,"○")*3</f>
        <v>3</v>
      </c>
      <c r="AA20" s="61">
        <f>SUM(C21+F21+I21+L21)</f>
        <v>4</v>
      </c>
      <c r="AB20" s="59"/>
      <c r="AC20" s="59"/>
    </row>
    <row r="21" spans="1:29">
      <c r="A21" s="245"/>
      <c r="B21" s="247"/>
      <c r="C21" s="62">
        <v>0</v>
      </c>
      <c r="D21" s="63" t="s">
        <v>137</v>
      </c>
      <c r="E21" s="64">
        <v>3</v>
      </c>
      <c r="F21" s="62">
        <v>0</v>
      </c>
      <c r="G21" s="63" t="s">
        <v>137</v>
      </c>
      <c r="H21" s="64">
        <v>6</v>
      </c>
      <c r="I21" s="62">
        <v>4</v>
      </c>
      <c r="J21" s="63" t="s">
        <v>137</v>
      </c>
      <c r="K21" s="64">
        <v>2</v>
      </c>
      <c r="L21" s="62"/>
      <c r="M21" s="63"/>
      <c r="N21" s="64"/>
      <c r="O21" s="229"/>
      <c r="P21" s="230"/>
      <c r="Q21" s="232"/>
      <c r="R21" s="233"/>
      <c r="S21" s="232"/>
      <c r="T21" s="233"/>
      <c r="U21" s="232"/>
      <c r="V21" s="233"/>
      <c r="W21" s="232"/>
      <c r="X21" s="233"/>
      <c r="Y21" s="243"/>
      <c r="Z21" s="60">
        <f>COUNTIF(C20:N21,"△")</f>
        <v>0</v>
      </c>
      <c r="AA21" s="61">
        <f>SUM(E21+H21+K21+N21)</f>
        <v>11</v>
      </c>
      <c r="AB21" s="59"/>
      <c r="AC21" s="59"/>
    </row>
    <row r="22" spans="1:29">
      <c r="A22" s="65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P22" s="68"/>
      <c r="Q22" s="69"/>
      <c r="R22" s="69"/>
      <c r="S22" s="69"/>
      <c r="T22" s="69"/>
      <c r="U22" s="69"/>
      <c r="V22" s="69"/>
      <c r="W22" s="69"/>
      <c r="X22" s="69"/>
      <c r="Y22" s="65"/>
      <c r="Z22" s="60"/>
      <c r="AA22" s="61"/>
      <c r="AB22" s="59"/>
      <c r="AC22" s="59"/>
    </row>
    <row r="23" spans="1:29">
      <c r="A23" s="223" t="s">
        <v>153</v>
      </c>
      <c r="B23" s="224"/>
    </row>
    <row r="24" spans="1:29">
      <c r="A24" s="237" t="s">
        <v>130</v>
      </c>
      <c r="B24" s="238"/>
      <c r="C24" s="239" t="str">
        <f>B25</f>
        <v>FC Rejilience</v>
      </c>
      <c r="D24" s="240"/>
      <c r="E24" s="241"/>
      <c r="F24" s="239" t="str">
        <f>B27</f>
        <v>七ヶ浜SC</v>
      </c>
      <c r="G24" s="240"/>
      <c r="H24" s="241"/>
      <c r="I24" s="239" t="str">
        <f>B29</f>
        <v>エスペランサ登米</v>
      </c>
      <c r="J24" s="240"/>
      <c r="K24" s="241"/>
      <c r="L24" s="239" t="str">
        <f>B31</f>
        <v>ラソス</v>
      </c>
      <c r="M24" s="240"/>
      <c r="N24" s="241"/>
      <c r="O24" s="235" t="s">
        <v>131</v>
      </c>
      <c r="P24" s="242"/>
      <c r="Q24" s="234" t="s">
        <v>132</v>
      </c>
      <c r="R24" s="234"/>
      <c r="S24" s="234" t="s">
        <v>133</v>
      </c>
      <c r="T24" s="234"/>
      <c r="U24" s="235" t="s">
        <v>134</v>
      </c>
      <c r="V24" s="236"/>
      <c r="W24" s="235" t="s">
        <v>135</v>
      </c>
      <c r="X24" s="236"/>
      <c r="Y24" s="59"/>
      <c r="Z24" s="59"/>
      <c r="AA24" s="59"/>
      <c r="AB24" s="59"/>
      <c r="AC24" s="59"/>
    </row>
    <row r="25" spans="1:29">
      <c r="A25" s="244">
        <v>1</v>
      </c>
      <c r="B25" s="251" t="s">
        <v>157</v>
      </c>
      <c r="C25" s="248" t="str">
        <f>IF(OR(C26="",E26=""),"",IF(C26=E26,"△",IF(C26&gt;E26,"○","●")))</f>
        <v/>
      </c>
      <c r="D25" s="249"/>
      <c r="E25" s="250"/>
      <c r="F25" s="248" t="str">
        <f>IF(OR(F26="",H26=""),"",IF(F26=H26,"△",IF(F26&gt;H26,"○","●")))</f>
        <v>○</v>
      </c>
      <c r="G25" s="249"/>
      <c r="H25" s="250"/>
      <c r="I25" s="248" t="str">
        <f>IF(OR(I26="",K26=""),"",IF(I26=K26,"△",IF(I26&gt;K26,"○","●")))</f>
        <v>○</v>
      </c>
      <c r="J25" s="249"/>
      <c r="K25" s="250"/>
      <c r="L25" s="248" t="str">
        <f>IF(OR(L26="",N26=""),"",IF(L26=N26,"△",IF(L26&gt;N26,"○","●")))</f>
        <v>○</v>
      </c>
      <c r="M25" s="249"/>
      <c r="N25" s="250"/>
      <c r="O25" s="227">
        <f>SUM(Z25:Z26)</f>
        <v>9</v>
      </c>
      <c r="P25" s="228"/>
      <c r="Q25" s="227">
        <f>AA25</f>
        <v>24</v>
      </c>
      <c r="R25" s="231"/>
      <c r="S25" s="227">
        <f>AA26</f>
        <v>3</v>
      </c>
      <c r="T25" s="231"/>
      <c r="U25" s="227">
        <f>SUM(AA25-AA26)</f>
        <v>21</v>
      </c>
      <c r="V25" s="231"/>
      <c r="W25" s="227">
        <v>1</v>
      </c>
      <c r="X25" s="231"/>
      <c r="Y25" s="243"/>
      <c r="Z25" s="60">
        <f>COUNTIF(C25:N26,"○")*3</f>
        <v>9</v>
      </c>
      <c r="AA25" s="61">
        <f>SUM(C26+F26+I26+L26)</f>
        <v>24</v>
      </c>
      <c r="AB25" s="59"/>
      <c r="AC25" s="59"/>
    </row>
    <row r="26" spans="1:29">
      <c r="A26" s="245"/>
      <c r="B26" s="252"/>
      <c r="C26" s="62"/>
      <c r="D26" s="63"/>
      <c r="E26" s="64"/>
      <c r="F26" s="62">
        <v>6</v>
      </c>
      <c r="G26" s="63" t="s">
        <v>137</v>
      </c>
      <c r="H26" s="64">
        <v>0</v>
      </c>
      <c r="I26" s="62">
        <v>4</v>
      </c>
      <c r="J26" s="63" t="s">
        <v>137</v>
      </c>
      <c r="K26" s="64">
        <v>3</v>
      </c>
      <c r="L26" s="62">
        <v>14</v>
      </c>
      <c r="M26" s="63" t="s">
        <v>137</v>
      </c>
      <c r="N26" s="64">
        <v>0</v>
      </c>
      <c r="O26" s="229"/>
      <c r="P26" s="230"/>
      <c r="Q26" s="232"/>
      <c r="R26" s="233"/>
      <c r="S26" s="232"/>
      <c r="T26" s="233"/>
      <c r="U26" s="232"/>
      <c r="V26" s="233"/>
      <c r="W26" s="232"/>
      <c r="X26" s="233"/>
      <c r="Y26" s="243"/>
      <c r="Z26" s="60">
        <f>COUNTIF(C25:N26,"△")</f>
        <v>0</v>
      </c>
      <c r="AA26" s="61">
        <f>SUM(E26+H26+K26+N26)</f>
        <v>3</v>
      </c>
      <c r="AB26" s="59"/>
      <c r="AC26" s="59"/>
    </row>
    <row r="27" spans="1:29">
      <c r="A27" s="244">
        <v>2</v>
      </c>
      <c r="B27" s="246" t="s">
        <v>83</v>
      </c>
      <c r="C27" s="248" t="str">
        <f>IF(OR(C28="",E28=""),"",IF(C28=E28,"△",IF(C28&gt;E28,"○","●")))</f>
        <v>●</v>
      </c>
      <c r="D27" s="249"/>
      <c r="E27" s="250"/>
      <c r="F27" s="248" t="str">
        <f>IF(OR(F28="",H28=""),"",IF(F28=H28,"△",IF(F28&gt;H28,"○","●")))</f>
        <v/>
      </c>
      <c r="G27" s="249"/>
      <c r="H27" s="250"/>
      <c r="I27" s="248" t="str">
        <f>IF(OR(I28="",K28=""),"",IF(I28=K28,"△",IF(I28&gt;K28,"○","●")))</f>
        <v>○</v>
      </c>
      <c r="J27" s="249"/>
      <c r="K27" s="250"/>
      <c r="L27" s="248" t="str">
        <f>IF(OR(L28="",N28=""),"",IF(L28=N28,"△",IF(L28&gt;N28,"○","●")))</f>
        <v>○</v>
      </c>
      <c r="M27" s="249"/>
      <c r="N27" s="250"/>
      <c r="O27" s="227">
        <f>SUM(Z27:Z28)</f>
        <v>6</v>
      </c>
      <c r="P27" s="228"/>
      <c r="Q27" s="227">
        <f>AA27</f>
        <v>11</v>
      </c>
      <c r="R27" s="231"/>
      <c r="S27" s="227">
        <f>AA28</f>
        <v>7</v>
      </c>
      <c r="T27" s="231"/>
      <c r="U27" s="227">
        <f>SUM(AA27-AA28)</f>
        <v>4</v>
      </c>
      <c r="V27" s="231"/>
      <c r="W27" s="227">
        <v>2</v>
      </c>
      <c r="X27" s="231"/>
      <c r="Y27" s="243"/>
      <c r="Z27" s="60">
        <f>COUNTIF(C27:N28,"○")*3</f>
        <v>6</v>
      </c>
      <c r="AA27" s="61">
        <f>SUM(C28+F28+I28+L28)</f>
        <v>11</v>
      </c>
      <c r="AB27" s="59"/>
      <c r="AC27" s="59"/>
    </row>
    <row r="28" spans="1:29">
      <c r="A28" s="245"/>
      <c r="B28" s="247"/>
      <c r="C28" s="62">
        <v>0</v>
      </c>
      <c r="D28" s="63" t="s">
        <v>137</v>
      </c>
      <c r="E28" s="64">
        <v>6</v>
      </c>
      <c r="F28" s="62"/>
      <c r="G28" s="63"/>
      <c r="H28" s="64"/>
      <c r="I28" s="62">
        <v>3</v>
      </c>
      <c r="J28" s="63" t="s">
        <v>137</v>
      </c>
      <c r="K28" s="64">
        <v>1</v>
      </c>
      <c r="L28" s="62">
        <v>8</v>
      </c>
      <c r="M28" s="63" t="s">
        <v>137</v>
      </c>
      <c r="N28" s="64">
        <v>0</v>
      </c>
      <c r="O28" s="229"/>
      <c r="P28" s="230"/>
      <c r="Q28" s="232"/>
      <c r="R28" s="233"/>
      <c r="S28" s="232"/>
      <c r="T28" s="233"/>
      <c r="U28" s="232"/>
      <c r="V28" s="233"/>
      <c r="W28" s="232"/>
      <c r="X28" s="233"/>
      <c r="Y28" s="243"/>
      <c r="Z28" s="60">
        <f>COUNTIF(C27:N28,"△")</f>
        <v>0</v>
      </c>
      <c r="AA28" s="61">
        <f>SUM(E28+H28+K28+N28)</f>
        <v>7</v>
      </c>
      <c r="AB28" s="59"/>
      <c r="AC28" s="59"/>
    </row>
    <row r="29" spans="1:29">
      <c r="A29" s="244">
        <v>3</v>
      </c>
      <c r="B29" s="246" t="s">
        <v>84</v>
      </c>
      <c r="C29" s="248" t="str">
        <f>IF(OR(C30="",E30=""),"",IF(C30=E30,"△",IF(C30&gt;E30,"○","●")))</f>
        <v>●</v>
      </c>
      <c r="D29" s="249"/>
      <c r="E29" s="250"/>
      <c r="F29" s="248" t="str">
        <f>IF(OR(F30="",H30=""),"",IF(F30=H30,"△",IF(F30&gt;H30,"○","●")))</f>
        <v>●</v>
      </c>
      <c r="G29" s="249"/>
      <c r="H29" s="250"/>
      <c r="I29" s="248" t="str">
        <f>IF(OR(I30="",K30=""),"",IF(I30=K30,"△",IF(I30&gt;K30,"○","●")))</f>
        <v/>
      </c>
      <c r="J29" s="249"/>
      <c r="K29" s="250"/>
      <c r="L29" s="248" t="str">
        <f>IF(OR(L30="",N30=""),"",IF(L30=N30,"△",IF(L30&gt;N30,"○","●")))</f>
        <v>○</v>
      </c>
      <c r="M29" s="249"/>
      <c r="N29" s="250"/>
      <c r="O29" s="227">
        <f>SUM(Z29:Z30)</f>
        <v>3</v>
      </c>
      <c r="P29" s="228"/>
      <c r="Q29" s="227">
        <f>AA29</f>
        <v>10</v>
      </c>
      <c r="R29" s="231"/>
      <c r="S29" s="227">
        <f>AA30</f>
        <v>8</v>
      </c>
      <c r="T29" s="231"/>
      <c r="U29" s="227">
        <f>SUM(AA29-AA30)</f>
        <v>2</v>
      </c>
      <c r="V29" s="231"/>
      <c r="W29" s="227">
        <v>3</v>
      </c>
      <c r="X29" s="231"/>
      <c r="Y29" s="243"/>
      <c r="Z29" s="60">
        <f>COUNTIF(C29:N30,"○")*3</f>
        <v>3</v>
      </c>
      <c r="AA29" s="61">
        <f>SUM(C30+F30+I30+L30)</f>
        <v>10</v>
      </c>
      <c r="AB29" s="59"/>
      <c r="AC29" s="59"/>
    </row>
    <row r="30" spans="1:29">
      <c r="A30" s="245"/>
      <c r="B30" s="247"/>
      <c r="C30" s="62">
        <v>3</v>
      </c>
      <c r="D30" s="63" t="s">
        <v>137</v>
      </c>
      <c r="E30" s="64">
        <v>4</v>
      </c>
      <c r="F30" s="62">
        <v>1</v>
      </c>
      <c r="G30" s="63" t="s">
        <v>137</v>
      </c>
      <c r="H30" s="64">
        <v>3</v>
      </c>
      <c r="I30" s="62"/>
      <c r="J30" s="63"/>
      <c r="K30" s="64"/>
      <c r="L30" s="62">
        <v>6</v>
      </c>
      <c r="M30" s="63" t="s">
        <v>137</v>
      </c>
      <c r="N30" s="64">
        <v>1</v>
      </c>
      <c r="O30" s="229"/>
      <c r="P30" s="230"/>
      <c r="Q30" s="232"/>
      <c r="R30" s="233"/>
      <c r="S30" s="232"/>
      <c r="T30" s="233"/>
      <c r="U30" s="232"/>
      <c r="V30" s="233"/>
      <c r="W30" s="232"/>
      <c r="X30" s="233"/>
      <c r="Y30" s="243"/>
      <c r="Z30" s="60">
        <f>COUNTIF(C29:N30,"△")</f>
        <v>0</v>
      </c>
      <c r="AA30" s="61">
        <f>SUM(E30+H30+K30+N30)</f>
        <v>8</v>
      </c>
      <c r="AB30" s="59"/>
      <c r="AC30" s="59"/>
    </row>
    <row r="31" spans="1:29">
      <c r="A31" s="244">
        <v>4</v>
      </c>
      <c r="B31" s="246" t="s">
        <v>147</v>
      </c>
      <c r="C31" s="248" t="str">
        <f>IF(OR(C32="",E32=""),"",IF(C32=E32,"△",IF(C32&gt;E32,"○","●")))</f>
        <v>●</v>
      </c>
      <c r="D31" s="249"/>
      <c r="E31" s="250"/>
      <c r="F31" s="248" t="str">
        <f>IF(OR(F32="",H32=""),"",IF(F32=H32,"△",IF(F32&gt;H32,"○","●")))</f>
        <v>●</v>
      </c>
      <c r="G31" s="249"/>
      <c r="H31" s="250"/>
      <c r="I31" s="248" t="str">
        <f>IF(OR(I32="",K32=""),"",IF(I32=K32,"△",IF(I32&gt;K32,"○","●")))</f>
        <v>●</v>
      </c>
      <c r="J31" s="249"/>
      <c r="K31" s="250"/>
      <c r="L31" s="248" t="str">
        <f>IF(OR(L32="",N32=""),"",IF(L32=N32,"△",IF(L32&gt;N32,"○","●")))</f>
        <v/>
      </c>
      <c r="M31" s="249"/>
      <c r="N31" s="250"/>
      <c r="O31" s="227">
        <f>SUM(Z31:Z32)</f>
        <v>0</v>
      </c>
      <c r="P31" s="228"/>
      <c r="Q31" s="227">
        <f>AA31</f>
        <v>1</v>
      </c>
      <c r="R31" s="231"/>
      <c r="S31" s="227">
        <f>AA32</f>
        <v>28</v>
      </c>
      <c r="T31" s="231"/>
      <c r="U31" s="227">
        <f>SUM(AA31-AA32)</f>
        <v>-27</v>
      </c>
      <c r="V31" s="231"/>
      <c r="W31" s="227">
        <v>4</v>
      </c>
      <c r="X31" s="231"/>
      <c r="Y31" s="243"/>
      <c r="Z31" s="60">
        <f>COUNTIF(C31:N32,"○")*3</f>
        <v>0</v>
      </c>
      <c r="AA31" s="61">
        <f>SUM(C32+F32+I32+L32)</f>
        <v>1</v>
      </c>
      <c r="AB31" s="59"/>
      <c r="AC31" s="59"/>
    </row>
    <row r="32" spans="1:29">
      <c r="A32" s="245"/>
      <c r="B32" s="247"/>
      <c r="C32" s="62">
        <v>0</v>
      </c>
      <c r="D32" s="63" t="s">
        <v>137</v>
      </c>
      <c r="E32" s="64">
        <v>14</v>
      </c>
      <c r="F32" s="62">
        <v>0</v>
      </c>
      <c r="G32" s="63" t="s">
        <v>137</v>
      </c>
      <c r="H32" s="64">
        <v>8</v>
      </c>
      <c r="I32" s="62">
        <v>1</v>
      </c>
      <c r="J32" s="63" t="s">
        <v>137</v>
      </c>
      <c r="K32" s="64">
        <v>6</v>
      </c>
      <c r="L32" s="62"/>
      <c r="M32" s="63"/>
      <c r="N32" s="64"/>
      <c r="O32" s="229"/>
      <c r="P32" s="230"/>
      <c r="Q32" s="232"/>
      <c r="R32" s="233"/>
      <c r="S32" s="232"/>
      <c r="T32" s="233"/>
      <c r="U32" s="232"/>
      <c r="V32" s="233"/>
      <c r="W32" s="232"/>
      <c r="X32" s="233"/>
      <c r="Y32" s="243"/>
      <c r="Z32" s="60">
        <f>COUNTIF(C31:N32,"△")</f>
        <v>0</v>
      </c>
      <c r="AA32" s="61">
        <f>SUM(E32+H32+K32+N32)</f>
        <v>28</v>
      </c>
      <c r="AB32" s="59"/>
      <c r="AC32" s="59"/>
    </row>
    <row r="33" spans="1:29">
      <c r="A33" s="65"/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68"/>
      <c r="Q33" s="69"/>
      <c r="R33" s="69"/>
      <c r="S33" s="69"/>
      <c r="T33" s="69"/>
      <c r="U33" s="69"/>
      <c r="V33" s="69"/>
      <c r="W33" s="69"/>
      <c r="X33" s="69"/>
      <c r="Y33" s="65"/>
      <c r="Z33" s="60"/>
      <c r="AA33" s="61"/>
      <c r="AB33" s="59"/>
      <c r="AC33" s="59"/>
    </row>
    <row r="34" spans="1:29">
      <c r="A34" s="225" t="s">
        <v>154</v>
      </c>
      <c r="B34" s="226"/>
    </row>
    <row r="35" spans="1:29">
      <c r="A35" s="237" t="s">
        <v>130</v>
      </c>
      <c r="B35" s="238"/>
      <c r="C35" s="239" t="str">
        <f>B36</f>
        <v>FCオークス</v>
      </c>
      <c r="D35" s="240"/>
      <c r="E35" s="241"/>
      <c r="F35" s="239" t="str">
        <f>B38</f>
        <v>アバンツアーレ</v>
      </c>
      <c r="G35" s="240"/>
      <c r="H35" s="241"/>
      <c r="I35" s="239" t="str">
        <f>B40</f>
        <v>多賀城FC</v>
      </c>
      <c r="J35" s="240"/>
      <c r="K35" s="241"/>
      <c r="L35" s="239" t="str">
        <f>B42</f>
        <v>エルブランカ</v>
      </c>
      <c r="M35" s="240"/>
      <c r="N35" s="241"/>
      <c r="O35" s="235" t="s">
        <v>131</v>
      </c>
      <c r="P35" s="242"/>
      <c r="Q35" s="234" t="s">
        <v>132</v>
      </c>
      <c r="R35" s="234"/>
      <c r="S35" s="234" t="s">
        <v>133</v>
      </c>
      <c r="T35" s="234"/>
      <c r="U35" s="235" t="s">
        <v>134</v>
      </c>
      <c r="V35" s="236"/>
      <c r="W35" s="235" t="s">
        <v>135</v>
      </c>
      <c r="X35" s="236"/>
      <c r="Y35" s="59"/>
      <c r="Z35" s="59"/>
      <c r="AA35" s="59"/>
      <c r="AB35" s="59"/>
      <c r="AC35" s="59"/>
    </row>
    <row r="36" spans="1:29">
      <c r="A36" s="244">
        <v>1</v>
      </c>
      <c r="B36" s="251" t="s">
        <v>148</v>
      </c>
      <c r="C36" s="248" t="str">
        <f>IF(OR(C37="",E37=""),"",IF(C37=E37,"△",IF(C37&gt;E37,"○","●")))</f>
        <v/>
      </c>
      <c r="D36" s="249"/>
      <c r="E36" s="250"/>
      <c r="F36" s="248" t="str">
        <f>IF(OR(F37="",H37=""),"",IF(F37=H37,"△",IF(F37&gt;H37,"○","●")))</f>
        <v>△</v>
      </c>
      <c r="G36" s="249"/>
      <c r="H36" s="250"/>
      <c r="I36" s="248" t="str">
        <f>IF(OR(I37="",K37=""),"",IF(I37=K37,"△",IF(I37&gt;K37,"○","●")))</f>
        <v>○</v>
      </c>
      <c r="J36" s="249"/>
      <c r="K36" s="250"/>
      <c r="L36" s="248" t="str">
        <f>IF(OR(L37="",N37=""),"",IF(L37=N37,"△",IF(L37&gt;N37,"○","●")))</f>
        <v>○</v>
      </c>
      <c r="M36" s="249"/>
      <c r="N36" s="250"/>
      <c r="O36" s="227">
        <f>SUM(Z36:Z37)</f>
        <v>7</v>
      </c>
      <c r="P36" s="228"/>
      <c r="Q36" s="227">
        <f>AA36</f>
        <v>5</v>
      </c>
      <c r="R36" s="231"/>
      <c r="S36" s="227">
        <f>AA37</f>
        <v>0</v>
      </c>
      <c r="T36" s="231"/>
      <c r="U36" s="227">
        <f>SUM(AA36-AA37)</f>
        <v>5</v>
      </c>
      <c r="V36" s="231"/>
      <c r="W36" s="227">
        <v>2</v>
      </c>
      <c r="X36" s="231"/>
      <c r="Y36" s="243"/>
      <c r="Z36" s="60">
        <f>COUNTIF(C36:N37,"○")*3</f>
        <v>6</v>
      </c>
      <c r="AA36" s="61">
        <f>SUM(C37+F37+I37+L37)</f>
        <v>5</v>
      </c>
      <c r="AB36" s="59"/>
      <c r="AC36" s="59"/>
    </row>
    <row r="37" spans="1:29">
      <c r="A37" s="245"/>
      <c r="B37" s="252"/>
      <c r="C37" s="62"/>
      <c r="D37" s="63"/>
      <c r="E37" s="64"/>
      <c r="F37" s="62">
        <v>0</v>
      </c>
      <c r="G37" s="63" t="s">
        <v>137</v>
      </c>
      <c r="H37" s="64">
        <v>0</v>
      </c>
      <c r="I37" s="62">
        <v>2</v>
      </c>
      <c r="J37" s="63" t="s">
        <v>137</v>
      </c>
      <c r="K37" s="64">
        <v>0</v>
      </c>
      <c r="L37" s="62">
        <v>3</v>
      </c>
      <c r="M37" s="63" t="s">
        <v>137</v>
      </c>
      <c r="N37" s="64">
        <v>0</v>
      </c>
      <c r="O37" s="229"/>
      <c r="P37" s="230"/>
      <c r="Q37" s="232"/>
      <c r="R37" s="233"/>
      <c r="S37" s="232"/>
      <c r="T37" s="233"/>
      <c r="U37" s="232"/>
      <c r="V37" s="233"/>
      <c r="W37" s="232"/>
      <c r="X37" s="233"/>
      <c r="Y37" s="243"/>
      <c r="Z37" s="60">
        <f>COUNTIF(C36:N37,"△")</f>
        <v>1</v>
      </c>
      <c r="AA37" s="61">
        <f>SUM(E37+H37+K37+N37)</f>
        <v>0</v>
      </c>
      <c r="AB37" s="59"/>
      <c r="AC37" s="59"/>
    </row>
    <row r="38" spans="1:29">
      <c r="A38" s="244">
        <v>2</v>
      </c>
      <c r="B38" s="246" t="s">
        <v>149</v>
      </c>
      <c r="C38" s="248" t="str">
        <f>IF(OR(C39="",E39=""),"",IF(C39=E39,"△",IF(C39&gt;E39,"○","●")))</f>
        <v>△</v>
      </c>
      <c r="D38" s="249"/>
      <c r="E38" s="250"/>
      <c r="F38" s="248" t="str">
        <f>IF(OR(F39="",H39=""),"",IF(F39=H39,"△",IF(F39&gt;H39,"○","●")))</f>
        <v/>
      </c>
      <c r="G38" s="249"/>
      <c r="H38" s="250"/>
      <c r="I38" s="248" t="str">
        <f>IF(OR(I39="",K39=""),"",IF(I39=K39,"△",IF(I39&gt;K39,"○","●")))</f>
        <v>○</v>
      </c>
      <c r="J38" s="249"/>
      <c r="K38" s="250"/>
      <c r="L38" s="248" t="str">
        <f>IF(OR(L39="",N39=""),"",IF(L39=N39,"△",IF(L39&gt;N39,"○","●")))</f>
        <v>○</v>
      </c>
      <c r="M38" s="249"/>
      <c r="N38" s="250"/>
      <c r="O38" s="227">
        <f>SUM(Z38:Z39)</f>
        <v>7</v>
      </c>
      <c r="P38" s="228"/>
      <c r="Q38" s="227">
        <f>AA38</f>
        <v>10</v>
      </c>
      <c r="R38" s="231"/>
      <c r="S38" s="227">
        <f>AA39</f>
        <v>2</v>
      </c>
      <c r="T38" s="231"/>
      <c r="U38" s="227">
        <f>SUM(AA38-AA39)</f>
        <v>8</v>
      </c>
      <c r="V38" s="231"/>
      <c r="W38" s="227">
        <v>1</v>
      </c>
      <c r="X38" s="231"/>
      <c r="Y38" s="243"/>
      <c r="Z38" s="60">
        <f>COUNTIF(C38:N39,"○")*3</f>
        <v>6</v>
      </c>
      <c r="AA38" s="61">
        <f>SUM(C39+F39+I39+L39)</f>
        <v>10</v>
      </c>
      <c r="AB38" s="59"/>
      <c r="AC38" s="59"/>
    </row>
    <row r="39" spans="1:29">
      <c r="A39" s="245"/>
      <c r="B39" s="247"/>
      <c r="C39" s="62">
        <v>0</v>
      </c>
      <c r="D39" s="63" t="s">
        <v>137</v>
      </c>
      <c r="E39" s="64">
        <v>0</v>
      </c>
      <c r="F39" s="62"/>
      <c r="G39" s="63"/>
      <c r="H39" s="64"/>
      <c r="I39" s="62">
        <v>4</v>
      </c>
      <c r="J39" s="63" t="s">
        <v>137</v>
      </c>
      <c r="K39" s="64">
        <v>1</v>
      </c>
      <c r="L39" s="62">
        <v>6</v>
      </c>
      <c r="M39" s="63" t="s">
        <v>137</v>
      </c>
      <c r="N39" s="64">
        <v>1</v>
      </c>
      <c r="O39" s="229"/>
      <c r="P39" s="230"/>
      <c r="Q39" s="232"/>
      <c r="R39" s="233"/>
      <c r="S39" s="232"/>
      <c r="T39" s="233"/>
      <c r="U39" s="232"/>
      <c r="V39" s="233"/>
      <c r="W39" s="232"/>
      <c r="X39" s="233"/>
      <c r="Y39" s="243"/>
      <c r="Z39" s="60">
        <f>COUNTIF(C38:N39,"△")</f>
        <v>1</v>
      </c>
      <c r="AA39" s="61">
        <f>SUM(E39+H39+K39+N39)</f>
        <v>2</v>
      </c>
      <c r="AB39" s="59"/>
      <c r="AC39" s="59"/>
    </row>
    <row r="40" spans="1:29">
      <c r="A40" s="244">
        <v>3</v>
      </c>
      <c r="B40" s="246" t="s">
        <v>87</v>
      </c>
      <c r="C40" s="248" t="str">
        <f>IF(OR(C41="",E41=""),"",IF(C41=E41,"△",IF(C41&gt;E41,"○","●")))</f>
        <v>●</v>
      </c>
      <c r="D40" s="249"/>
      <c r="E40" s="250"/>
      <c r="F40" s="248" t="str">
        <f>IF(OR(F41="",H41=""),"",IF(F41=H41,"△",IF(F41&gt;H41,"○","●")))</f>
        <v>●</v>
      </c>
      <c r="G40" s="249"/>
      <c r="H40" s="250"/>
      <c r="I40" s="248" t="str">
        <f>IF(OR(I41="",K41=""),"",IF(I41=K41,"△",IF(I41&gt;K41,"○","●")))</f>
        <v/>
      </c>
      <c r="J40" s="249"/>
      <c r="K40" s="250"/>
      <c r="L40" s="248" t="str">
        <f>IF(OR(L41="",N41=""),"",IF(L41=N41,"△",IF(L41&gt;N41,"○","●")))</f>
        <v>○</v>
      </c>
      <c r="M40" s="249"/>
      <c r="N40" s="250"/>
      <c r="O40" s="227">
        <f>SUM(Z40:Z41)</f>
        <v>3</v>
      </c>
      <c r="P40" s="228"/>
      <c r="Q40" s="227">
        <f>AA40</f>
        <v>5</v>
      </c>
      <c r="R40" s="231"/>
      <c r="S40" s="227">
        <f>AA41</f>
        <v>7</v>
      </c>
      <c r="T40" s="231"/>
      <c r="U40" s="227">
        <f>SUM(AA40-AA41)</f>
        <v>-2</v>
      </c>
      <c r="V40" s="231"/>
      <c r="W40" s="227">
        <v>3</v>
      </c>
      <c r="X40" s="231"/>
      <c r="Y40" s="243"/>
      <c r="Z40" s="60">
        <f>COUNTIF(C40:N41,"○")*3</f>
        <v>3</v>
      </c>
      <c r="AA40" s="61">
        <f>SUM(C41+F41+I41+L41)</f>
        <v>5</v>
      </c>
      <c r="AB40" s="59"/>
      <c r="AC40" s="59"/>
    </row>
    <row r="41" spans="1:29">
      <c r="A41" s="245"/>
      <c r="B41" s="247"/>
      <c r="C41" s="62">
        <v>0</v>
      </c>
      <c r="D41" s="63" t="s">
        <v>137</v>
      </c>
      <c r="E41" s="64">
        <v>2</v>
      </c>
      <c r="F41" s="62">
        <v>1</v>
      </c>
      <c r="G41" s="63" t="s">
        <v>137</v>
      </c>
      <c r="H41" s="64">
        <v>4</v>
      </c>
      <c r="I41" s="62"/>
      <c r="J41" s="63"/>
      <c r="K41" s="64"/>
      <c r="L41" s="62">
        <v>4</v>
      </c>
      <c r="M41" s="63" t="s">
        <v>137</v>
      </c>
      <c r="N41" s="64">
        <v>1</v>
      </c>
      <c r="O41" s="229"/>
      <c r="P41" s="230"/>
      <c r="Q41" s="232"/>
      <c r="R41" s="233"/>
      <c r="S41" s="232"/>
      <c r="T41" s="233"/>
      <c r="U41" s="232"/>
      <c r="V41" s="233"/>
      <c r="W41" s="232"/>
      <c r="X41" s="233"/>
      <c r="Y41" s="243"/>
      <c r="Z41" s="60">
        <f>COUNTIF(C40:N41,"△")</f>
        <v>0</v>
      </c>
      <c r="AA41" s="61">
        <f>SUM(E41+H41+K41+N41)</f>
        <v>7</v>
      </c>
      <c r="AB41" s="59"/>
      <c r="AC41" s="59"/>
    </row>
    <row r="42" spans="1:29">
      <c r="A42" s="244">
        <v>4</v>
      </c>
      <c r="B42" s="246" t="s">
        <v>150</v>
      </c>
      <c r="C42" s="248" t="str">
        <f>IF(OR(C43="",E43=""),"",IF(C43=E43,"△",IF(C43&gt;E43,"○","●")))</f>
        <v>●</v>
      </c>
      <c r="D42" s="249"/>
      <c r="E42" s="250"/>
      <c r="F42" s="248" t="str">
        <f>IF(OR(F43="",H43=""),"",IF(F43=H43,"△",IF(F43&gt;H43,"○","●")))</f>
        <v>●</v>
      </c>
      <c r="G42" s="249"/>
      <c r="H42" s="250"/>
      <c r="I42" s="248" t="str">
        <f>IF(OR(I43="",K43=""),"",IF(I43=K43,"△",IF(I43&gt;K43,"○","●")))</f>
        <v>●</v>
      </c>
      <c r="J42" s="249"/>
      <c r="K42" s="250"/>
      <c r="L42" s="248" t="str">
        <f>IF(OR(L43="",N43=""),"",IF(L43=N43,"△",IF(L43&gt;N43,"○","●")))</f>
        <v/>
      </c>
      <c r="M42" s="249"/>
      <c r="N42" s="250"/>
      <c r="O42" s="227">
        <f>SUM(Z42:Z43)</f>
        <v>0</v>
      </c>
      <c r="P42" s="228"/>
      <c r="Q42" s="227">
        <f>AA42</f>
        <v>2</v>
      </c>
      <c r="R42" s="231"/>
      <c r="S42" s="227">
        <f>AA43</f>
        <v>13</v>
      </c>
      <c r="T42" s="231"/>
      <c r="U42" s="227">
        <f>SUM(AA42-AA43)</f>
        <v>-11</v>
      </c>
      <c r="V42" s="231"/>
      <c r="W42" s="227">
        <v>4</v>
      </c>
      <c r="X42" s="231"/>
      <c r="Y42" s="243"/>
      <c r="Z42" s="60">
        <f>COUNTIF(C42:N43,"○")*3</f>
        <v>0</v>
      </c>
      <c r="AA42" s="61">
        <f>SUM(C43+F43+I43+L43)</f>
        <v>2</v>
      </c>
      <c r="AB42" s="59"/>
      <c r="AC42" s="59"/>
    </row>
    <row r="43" spans="1:29">
      <c r="A43" s="245"/>
      <c r="B43" s="247"/>
      <c r="C43" s="62">
        <v>0</v>
      </c>
      <c r="D43" s="63" t="s">
        <v>137</v>
      </c>
      <c r="E43" s="64">
        <v>3</v>
      </c>
      <c r="F43" s="62">
        <v>1</v>
      </c>
      <c r="G43" s="63" t="s">
        <v>137</v>
      </c>
      <c r="H43" s="64">
        <v>6</v>
      </c>
      <c r="I43" s="62">
        <v>1</v>
      </c>
      <c r="J43" s="63" t="s">
        <v>137</v>
      </c>
      <c r="K43" s="64">
        <v>4</v>
      </c>
      <c r="L43" s="62"/>
      <c r="M43" s="63"/>
      <c r="N43" s="64"/>
      <c r="O43" s="229"/>
      <c r="P43" s="230"/>
      <c r="Q43" s="232"/>
      <c r="R43" s="233"/>
      <c r="S43" s="232"/>
      <c r="T43" s="233"/>
      <c r="U43" s="232"/>
      <c r="V43" s="233"/>
      <c r="W43" s="232"/>
      <c r="X43" s="233"/>
      <c r="Y43" s="243"/>
      <c r="Z43" s="60">
        <f>COUNTIF(C42:N43,"△")</f>
        <v>0</v>
      </c>
      <c r="AA43" s="61">
        <f>SUM(E43+H43+K43+N43)</f>
        <v>13</v>
      </c>
      <c r="AB43" s="59"/>
      <c r="AC43" s="59"/>
    </row>
  </sheetData>
  <mergeCells count="236">
    <mergeCell ref="A3:A4"/>
    <mergeCell ref="B3:B4"/>
    <mergeCell ref="C3:E3"/>
    <mergeCell ref="F3:H3"/>
    <mergeCell ref="I3:K3"/>
    <mergeCell ref="L3:N3"/>
    <mergeCell ref="A2:B2"/>
    <mergeCell ref="C2:E2"/>
    <mergeCell ref="F2:H2"/>
    <mergeCell ref="I2:K2"/>
    <mergeCell ref="L2:N2"/>
    <mergeCell ref="O3:P4"/>
    <mergeCell ref="Q3:R4"/>
    <mergeCell ref="S3:T4"/>
    <mergeCell ref="U3:V4"/>
    <mergeCell ref="W3:X4"/>
    <mergeCell ref="Y3:Y4"/>
    <mergeCell ref="Q2:R2"/>
    <mergeCell ref="S2:T2"/>
    <mergeCell ref="U2:V2"/>
    <mergeCell ref="W2:X2"/>
    <mergeCell ref="O2:P2"/>
    <mergeCell ref="O5:P6"/>
    <mergeCell ref="Q5:R6"/>
    <mergeCell ref="S5:T6"/>
    <mergeCell ref="U5:V6"/>
    <mergeCell ref="W5:X6"/>
    <mergeCell ref="Y5:Y6"/>
    <mergeCell ref="A5:A6"/>
    <mergeCell ref="B5:B6"/>
    <mergeCell ref="C5:E5"/>
    <mergeCell ref="F5:H5"/>
    <mergeCell ref="I5:K5"/>
    <mergeCell ref="L5:N5"/>
    <mergeCell ref="O7:P8"/>
    <mergeCell ref="Q7:R8"/>
    <mergeCell ref="S7:T8"/>
    <mergeCell ref="U7:V8"/>
    <mergeCell ref="W7:X8"/>
    <mergeCell ref="Y7:Y8"/>
    <mergeCell ref="A7:A8"/>
    <mergeCell ref="B7:B8"/>
    <mergeCell ref="C7:E7"/>
    <mergeCell ref="F7:H7"/>
    <mergeCell ref="I7:K7"/>
    <mergeCell ref="L7:N7"/>
    <mergeCell ref="O9:P10"/>
    <mergeCell ref="Q9:R10"/>
    <mergeCell ref="S9:T10"/>
    <mergeCell ref="U9:V10"/>
    <mergeCell ref="W9:X10"/>
    <mergeCell ref="Y9:Y10"/>
    <mergeCell ref="A9:A10"/>
    <mergeCell ref="B9:B10"/>
    <mergeCell ref="C9:E9"/>
    <mergeCell ref="F9:H9"/>
    <mergeCell ref="I9:K9"/>
    <mergeCell ref="L9:N9"/>
    <mergeCell ref="A14:A15"/>
    <mergeCell ref="B14:B15"/>
    <mergeCell ref="C14:E14"/>
    <mergeCell ref="F14:H14"/>
    <mergeCell ref="I14:K14"/>
    <mergeCell ref="L14:N14"/>
    <mergeCell ref="A13:B13"/>
    <mergeCell ref="C13:E13"/>
    <mergeCell ref="F13:H13"/>
    <mergeCell ref="I13:K13"/>
    <mergeCell ref="L13:N13"/>
    <mergeCell ref="O14:P15"/>
    <mergeCell ref="Q14:R15"/>
    <mergeCell ref="S14:T15"/>
    <mergeCell ref="U14:V15"/>
    <mergeCell ref="W14:X15"/>
    <mergeCell ref="Y14:Y15"/>
    <mergeCell ref="Q13:R13"/>
    <mergeCell ref="S13:T13"/>
    <mergeCell ref="U13:V13"/>
    <mergeCell ref="W13:X13"/>
    <mergeCell ref="O13:P13"/>
    <mergeCell ref="O16:P17"/>
    <mergeCell ref="Q16:R17"/>
    <mergeCell ref="S16:T17"/>
    <mergeCell ref="U16:V17"/>
    <mergeCell ref="W16:X17"/>
    <mergeCell ref="Y16:Y17"/>
    <mergeCell ref="A16:A17"/>
    <mergeCell ref="B16:B17"/>
    <mergeCell ref="C16:E16"/>
    <mergeCell ref="F16:H16"/>
    <mergeCell ref="I16:K16"/>
    <mergeCell ref="L16:N16"/>
    <mergeCell ref="O18:P19"/>
    <mergeCell ref="Q18:R19"/>
    <mergeCell ref="S18:T19"/>
    <mergeCell ref="U18:V19"/>
    <mergeCell ref="W18:X19"/>
    <mergeCell ref="Y18:Y19"/>
    <mergeCell ref="A18:A19"/>
    <mergeCell ref="B18:B19"/>
    <mergeCell ref="C18:E18"/>
    <mergeCell ref="F18:H18"/>
    <mergeCell ref="I18:K18"/>
    <mergeCell ref="L18:N18"/>
    <mergeCell ref="O20:P21"/>
    <mergeCell ref="Q20:R21"/>
    <mergeCell ref="S20:T21"/>
    <mergeCell ref="U20:V21"/>
    <mergeCell ref="W20:X21"/>
    <mergeCell ref="Y20:Y21"/>
    <mergeCell ref="A20:A21"/>
    <mergeCell ref="B20:B21"/>
    <mergeCell ref="C20:E20"/>
    <mergeCell ref="F20:H20"/>
    <mergeCell ref="I20:K20"/>
    <mergeCell ref="L20:N20"/>
    <mergeCell ref="A25:A26"/>
    <mergeCell ref="B25:B26"/>
    <mergeCell ref="C25:E25"/>
    <mergeCell ref="F25:H25"/>
    <mergeCell ref="I25:K25"/>
    <mergeCell ref="L25:N25"/>
    <mergeCell ref="A24:B24"/>
    <mergeCell ref="C24:E24"/>
    <mergeCell ref="F24:H24"/>
    <mergeCell ref="I24:K24"/>
    <mergeCell ref="L24:N24"/>
    <mergeCell ref="O25:P26"/>
    <mergeCell ref="Q25:R26"/>
    <mergeCell ref="S25:T26"/>
    <mergeCell ref="U25:V26"/>
    <mergeCell ref="W25:X26"/>
    <mergeCell ref="Y25:Y26"/>
    <mergeCell ref="Q24:R24"/>
    <mergeCell ref="S24:T24"/>
    <mergeCell ref="U24:V24"/>
    <mergeCell ref="W24:X24"/>
    <mergeCell ref="O24:P24"/>
    <mergeCell ref="O27:P28"/>
    <mergeCell ref="Q27:R28"/>
    <mergeCell ref="S27:T28"/>
    <mergeCell ref="U27:V28"/>
    <mergeCell ref="W27:X28"/>
    <mergeCell ref="Y27:Y28"/>
    <mergeCell ref="A27:A28"/>
    <mergeCell ref="B27:B28"/>
    <mergeCell ref="C27:E27"/>
    <mergeCell ref="F27:H27"/>
    <mergeCell ref="I27:K27"/>
    <mergeCell ref="L27:N27"/>
    <mergeCell ref="O29:P30"/>
    <mergeCell ref="Q29:R30"/>
    <mergeCell ref="S29:T30"/>
    <mergeCell ref="U29:V30"/>
    <mergeCell ref="W29:X30"/>
    <mergeCell ref="Y29:Y30"/>
    <mergeCell ref="A29:A30"/>
    <mergeCell ref="B29:B30"/>
    <mergeCell ref="C29:E29"/>
    <mergeCell ref="F29:H29"/>
    <mergeCell ref="I29:K29"/>
    <mergeCell ref="L29:N29"/>
    <mergeCell ref="O31:P32"/>
    <mergeCell ref="Q31:R32"/>
    <mergeCell ref="S31:T32"/>
    <mergeCell ref="U31:V32"/>
    <mergeCell ref="W31:X32"/>
    <mergeCell ref="Y31:Y32"/>
    <mergeCell ref="A31:A32"/>
    <mergeCell ref="B31:B32"/>
    <mergeCell ref="C31:E31"/>
    <mergeCell ref="F31:H31"/>
    <mergeCell ref="I31:K31"/>
    <mergeCell ref="L31:N31"/>
    <mergeCell ref="Y38:Y39"/>
    <mergeCell ref="A38:A39"/>
    <mergeCell ref="B38:B39"/>
    <mergeCell ref="C38:E38"/>
    <mergeCell ref="F38:H38"/>
    <mergeCell ref="I38:K38"/>
    <mergeCell ref="L38:N38"/>
    <mergeCell ref="O36:P37"/>
    <mergeCell ref="Q36:R37"/>
    <mergeCell ref="S36:T37"/>
    <mergeCell ref="U36:V37"/>
    <mergeCell ref="W36:X37"/>
    <mergeCell ref="Y36:Y37"/>
    <mergeCell ref="A36:A37"/>
    <mergeCell ref="B36:B37"/>
    <mergeCell ref="C36:E36"/>
    <mergeCell ref="F36:H36"/>
    <mergeCell ref="I36:K36"/>
    <mergeCell ref="L36:N36"/>
    <mergeCell ref="Y42:Y43"/>
    <mergeCell ref="A42:A43"/>
    <mergeCell ref="B42:B43"/>
    <mergeCell ref="C42:E42"/>
    <mergeCell ref="F42:H42"/>
    <mergeCell ref="I42:K42"/>
    <mergeCell ref="L42:N42"/>
    <mergeCell ref="O40:P41"/>
    <mergeCell ref="Q40:R41"/>
    <mergeCell ref="S40:T41"/>
    <mergeCell ref="U40:V41"/>
    <mergeCell ref="W40:X41"/>
    <mergeCell ref="Y40:Y41"/>
    <mergeCell ref="A40:A41"/>
    <mergeCell ref="B40:B41"/>
    <mergeCell ref="C40:E40"/>
    <mergeCell ref="F40:H40"/>
    <mergeCell ref="I40:K40"/>
    <mergeCell ref="L40:N40"/>
    <mergeCell ref="A1:B1"/>
    <mergeCell ref="A12:B12"/>
    <mergeCell ref="A23:B23"/>
    <mergeCell ref="A34:B34"/>
    <mergeCell ref="O42:P43"/>
    <mergeCell ref="Q42:R43"/>
    <mergeCell ref="S42:T43"/>
    <mergeCell ref="U42:V43"/>
    <mergeCell ref="W42:X43"/>
    <mergeCell ref="O38:P39"/>
    <mergeCell ref="Q38:R39"/>
    <mergeCell ref="S38:T39"/>
    <mergeCell ref="U38:V39"/>
    <mergeCell ref="W38:X39"/>
    <mergeCell ref="Q35:R35"/>
    <mergeCell ref="S35:T35"/>
    <mergeCell ref="U35:V35"/>
    <mergeCell ref="W35:X35"/>
    <mergeCell ref="A35:B35"/>
    <mergeCell ref="C35:E35"/>
    <mergeCell ref="F35:H35"/>
    <mergeCell ref="I35:K35"/>
    <mergeCell ref="L35:N35"/>
    <mergeCell ref="O35:P35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最終版</vt:lpstr>
      <vt:lpstr>予選組み合わせ</vt:lpstr>
      <vt:lpstr>グループ結果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敏一</dc:creator>
  <cp:lastModifiedBy>toshihiro kimura</cp:lastModifiedBy>
  <cp:lastPrinted>2021-05-10T00:57:24Z</cp:lastPrinted>
  <dcterms:created xsi:type="dcterms:W3CDTF">2021-04-12T02:33:13Z</dcterms:created>
  <dcterms:modified xsi:type="dcterms:W3CDTF">2021-05-23T23:08:04Z</dcterms:modified>
</cp:coreProperties>
</file>