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2"/>
  </bookViews>
  <sheets>
    <sheet name="グループ表" sheetId="1" r:id="rId1"/>
    <sheet name="トーナメント " sheetId="2" r:id="rId2"/>
    <sheet name="トーナメント日程 " sheetId="3" r:id="rId3"/>
    <sheet name="復興大会トーナメント" sheetId="4" r:id="rId4"/>
    <sheet name="警告" sheetId="5" r:id="rId5"/>
  </sheets>
  <definedNames>
    <definedName name="_xlnm.Print_Area" localSheetId="0">'グループ表'!$A$1:$AF$101</definedName>
    <definedName name="_xlnm.Print_Area" localSheetId="3">'復興大会トーナメント'!$A$1:$AF$15</definedName>
  </definedNames>
  <calcPr fullCalcOnLoad="1"/>
</workbook>
</file>

<file path=xl/sharedStrings.xml><?xml version="1.0" encoding="utf-8"?>
<sst xmlns="http://schemas.openxmlformats.org/spreadsheetml/2006/main" count="578" uniqueCount="275">
  <si>
    <t>上位リーグ</t>
  </si>
  <si>
    <t>Ａブロック</t>
  </si>
  <si>
    <t>下位リーグ</t>
  </si>
  <si>
    <t>※各ブロック１、２位は東北大会出場決定。３、４位は代表決定戦に出場。</t>
  </si>
  <si>
    <t>決勝</t>
  </si>
  <si>
    <t>Bグループ</t>
  </si>
  <si>
    <t>月　　日</t>
  </si>
  <si>
    <t>時　間</t>
  </si>
  <si>
    <t>対　　　　戦</t>
  </si>
  <si>
    <t>審　　　判</t>
  </si>
  <si>
    <t>グランド</t>
  </si>
  <si>
    <t>星取表</t>
  </si>
  <si>
    <t>勝点</t>
  </si>
  <si>
    <t>得点</t>
  </si>
  <si>
    <t>失点</t>
  </si>
  <si>
    <t>得失</t>
  </si>
  <si>
    <t>順位</t>
  </si>
  <si>
    <t>-</t>
  </si>
  <si>
    <t>グランド</t>
  </si>
  <si>
    <t>クラブユース選手権　グループリーグ日程</t>
  </si>
  <si>
    <t>Aグループ</t>
  </si>
  <si>
    <t>Ｂグループ</t>
  </si>
  <si>
    <t>順番</t>
  </si>
  <si>
    <t>トーナメント</t>
  </si>
  <si>
    <t>―</t>
  </si>
  <si>
    <t>３決</t>
  </si>
  <si>
    <t>準決勝</t>
  </si>
  <si>
    <t>１回戦</t>
  </si>
  <si>
    <t>第５代表決定戦</t>
  </si>
  <si>
    <t>クラブユース選手権</t>
  </si>
  <si>
    <t>東北復興フェスティバル決定戦</t>
  </si>
  <si>
    <t>―</t>
  </si>
  <si>
    <t>復興支援代表決定戦</t>
  </si>
  <si>
    <t>Cブロック</t>
  </si>
  <si>
    <t>Dブロック</t>
  </si>
  <si>
    <t>Eブロック</t>
  </si>
  <si>
    <t>Fブロック</t>
  </si>
  <si>
    <t>第５代表</t>
  </si>
  <si>
    <t>第６代表</t>
  </si>
  <si>
    <t>第７代表</t>
  </si>
  <si>
    <t>第６代表決定戦</t>
  </si>
  <si>
    <t>第７代表決定戦</t>
  </si>
  <si>
    <t>Ｄグループ</t>
  </si>
  <si>
    <t>Cグループ</t>
  </si>
  <si>
    <t>Ｅグループ</t>
  </si>
  <si>
    <t>Ｆグループ</t>
  </si>
  <si>
    <t>１位　ＦＣみやぎ</t>
  </si>
  <si>
    <t>2位　ベガルタ</t>
  </si>
  <si>
    <t>8位　七ヶ浜</t>
  </si>
  <si>
    <t>Cグループ</t>
  </si>
  <si>
    <t>Ｄグループ</t>
  </si>
  <si>
    <t>Ｆグループ</t>
  </si>
  <si>
    <t>協会</t>
  </si>
  <si>
    <t>【７】</t>
  </si>
  <si>
    <t>【８】</t>
  </si>
  <si>
    <t>【６】</t>
  </si>
  <si>
    <t>―</t>
  </si>
  <si>
    <t>3位　エボルティーボ</t>
  </si>
  <si>
    <t>4位　フレスカ</t>
  </si>
  <si>
    <t>5位　仙台FC</t>
  </si>
  <si>
    <t>6位　塩釜FC</t>
  </si>
  <si>
    <t>7位　アズーリ</t>
  </si>
  <si>
    <t>第３１回　宮城県クラブユースサッカー連盟(U-15)</t>
  </si>
  <si>
    <t>松島FBCピッチ２</t>
  </si>
  <si>
    <t>七ヶ浜スタジアム</t>
  </si>
  <si>
    <t>FCみやぎ</t>
  </si>
  <si>
    <t>FC　FRESCA</t>
  </si>
  <si>
    <t>仙台FC</t>
  </si>
  <si>
    <t>七ヶ浜SC</t>
  </si>
  <si>
    <t>ベガルタ</t>
  </si>
  <si>
    <t>エボルティーボ</t>
  </si>
  <si>
    <t>塩釜FC</t>
  </si>
  <si>
    <t>AC　AZZURRI</t>
  </si>
  <si>
    <t>アバンツァーレ</t>
  </si>
  <si>
    <t>DUOパーク</t>
  </si>
  <si>
    <t>コバルトーレ</t>
  </si>
  <si>
    <t>多賀城FC</t>
  </si>
  <si>
    <t>東六クラブ</t>
  </si>
  <si>
    <t>仙台中田</t>
  </si>
  <si>
    <t>YMCA</t>
  </si>
  <si>
    <t>青葉FC</t>
  </si>
  <si>
    <t>第31回　宮城県クラブユースサッカー連盟(U-15)</t>
  </si>
  <si>
    <t>仙台フェニックス</t>
  </si>
  <si>
    <t>シューレ</t>
  </si>
  <si>
    <t>エナブル</t>
  </si>
  <si>
    <t>エスペランサ登米</t>
  </si>
  <si>
    <t>9位　アバンツァーレ</t>
  </si>
  <si>
    <t>10位　DUOパーク</t>
  </si>
  <si>
    <t>11位　コバルトーレ</t>
  </si>
  <si>
    <t>12位　仙台中田</t>
  </si>
  <si>
    <t>13位　YMCA</t>
  </si>
  <si>
    <t>14位　多賀城FC</t>
  </si>
  <si>
    <t>15位　東六クラブ</t>
  </si>
  <si>
    <t>16位　青葉FC</t>
  </si>
  <si>
    <t>17位　仙台ﾌｪﾆｯｸｽ</t>
  </si>
  <si>
    <t>18位　シューレ</t>
  </si>
  <si>
    <t>19位　エナブル</t>
  </si>
  <si>
    <t>20位　ｴｽﾍﾟﾗﾝｻ登米</t>
  </si>
  <si>
    <t>FC FRESCA</t>
  </si>
  <si>
    <t>エボルティーボ</t>
  </si>
  <si>
    <t>AC AZZURRI</t>
  </si>
  <si>
    <t>【5】負</t>
  </si>
  <si>
    <t>【8】負</t>
  </si>
  <si>
    <t>【6】負</t>
  </si>
  <si>
    <t>【7】負</t>
  </si>
  <si>
    <t>【9】負</t>
  </si>
  <si>
    <t>【10】負</t>
  </si>
  <si>
    <t>アバンツァーレ</t>
  </si>
  <si>
    <t>フェニックス</t>
  </si>
  <si>
    <t>仙台中田</t>
  </si>
  <si>
    <t>ｴｽﾍﾟﾗﾝｻ</t>
  </si>
  <si>
    <t>松島FBCピッチ1</t>
  </si>
  <si>
    <t>【１】</t>
  </si>
  <si>
    <t>【９】</t>
  </si>
  <si>
    <t>【１０】</t>
  </si>
  <si>
    <t>【３】</t>
  </si>
  <si>
    <t>※各ブロックの１位が決定戦に進出</t>
  </si>
  <si>
    <t>東北大会出場チーム決定戦</t>
  </si>
  <si>
    <t>第1代表</t>
  </si>
  <si>
    <t>第2代表</t>
  </si>
  <si>
    <t>第3代表</t>
  </si>
  <si>
    <t>第4代表</t>
  </si>
  <si>
    <t>【１】敗者</t>
  </si>
  <si>
    <t>【２】敗者</t>
  </si>
  <si>
    <t>【１】勝者</t>
  </si>
  <si>
    <t>【２】勝者</t>
  </si>
  <si>
    <t>【６】勝者</t>
  </si>
  <si>
    <t>【５】敗者</t>
  </si>
  <si>
    <t>【７】勝者</t>
  </si>
  <si>
    <t>【８】勝者</t>
  </si>
  <si>
    <t>【10】両チーム</t>
  </si>
  <si>
    <t>【9】両チーム</t>
  </si>
  <si>
    <t>6月18日（土）</t>
  </si>
  <si>
    <t>6月25日（土）</t>
  </si>
  <si>
    <t>D2位</t>
  </si>
  <si>
    <t>【7】敗者</t>
  </si>
  <si>
    <t>E2位</t>
  </si>
  <si>
    <t>【8】敗者</t>
  </si>
  <si>
    <t>E3位</t>
  </si>
  <si>
    <t>【11】</t>
  </si>
  <si>
    <t>【12】</t>
  </si>
  <si>
    <t>【13】</t>
  </si>
  <si>
    <t>【14】</t>
  </si>
  <si>
    <t>【15】</t>
  </si>
  <si>
    <t>【18】</t>
  </si>
  <si>
    <t>【11】勝</t>
  </si>
  <si>
    <t>【12】勝</t>
  </si>
  <si>
    <t>【13】勝</t>
  </si>
  <si>
    <t>【14】勝</t>
  </si>
  <si>
    <t>【15】勝</t>
  </si>
  <si>
    <t>【16】勝</t>
  </si>
  <si>
    <t>【17】勝</t>
  </si>
  <si>
    <t>【16】</t>
  </si>
  <si>
    <t>【17】</t>
  </si>
  <si>
    <t>【19】</t>
  </si>
  <si>
    <t>【20】</t>
  </si>
  <si>
    <t>【21】</t>
  </si>
  <si>
    <t>【18】勝</t>
  </si>
  <si>
    <t>【19】勝</t>
  </si>
  <si>
    <t>登米東和総合運動公園</t>
  </si>
  <si>
    <t>登米東和総合運動公園</t>
  </si>
  <si>
    <t>Ａグループ</t>
  </si>
  <si>
    <t>４月１６日（土）</t>
  </si>
  <si>
    <t>仙台ＦＣ</t>
  </si>
  <si>
    <t>七ヶ浜</t>
  </si>
  <si>
    <t>ＦＣみやぎ</t>
  </si>
  <si>
    <t>ＦＲＥＳＣＡ</t>
  </si>
  <si>
    <t>４月２３日（土）</t>
  </si>
  <si>
    <t>愛宕山運動公園</t>
  </si>
  <si>
    <t>５月７日（土）</t>
  </si>
  <si>
    <t>フレスカ</t>
  </si>
  <si>
    <t>七ヶ浜ＳＣ</t>
  </si>
  <si>
    <t>５月１４日（土）</t>
  </si>
  <si>
    <t>ベガルタ仙台</t>
  </si>
  <si>
    <t>A.C　AZZURRI</t>
  </si>
  <si>
    <t>ベガルタ人工芝</t>
  </si>
  <si>
    <t>エボルティーボ</t>
  </si>
  <si>
    <t>4月30日（土）</t>
  </si>
  <si>
    <t>多賀城中央公園</t>
  </si>
  <si>
    <t>5月7日（土）</t>
  </si>
  <si>
    <t>多賀城</t>
  </si>
  <si>
    <t>5月14日（土）</t>
  </si>
  <si>
    <t>エナブル</t>
  </si>
  <si>
    <t>松島ﾌｯﾄﾎﾞｰﾙｾﾝﾀｰ</t>
  </si>
  <si>
    <t>-</t>
  </si>
  <si>
    <t>グランド</t>
  </si>
  <si>
    <t>-</t>
  </si>
  <si>
    <t>Ｅグループ</t>
  </si>
  <si>
    <t>グランド</t>
  </si>
  <si>
    <t>シューレ</t>
  </si>
  <si>
    <t>コバルトーレ</t>
  </si>
  <si>
    <t>エナブル</t>
  </si>
  <si>
    <t>DIOパーク</t>
  </si>
  <si>
    <t>仙台中田</t>
  </si>
  <si>
    <t>仙台中田</t>
  </si>
  <si>
    <t>YMCA</t>
  </si>
  <si>
    <t>仙台フェニックス</t>
  </si>
  <si>
    <t>仙台フェニックス</t>
  </si>
  <si>
    <t>青葉FC</t>
  </si>
  <si>
    <t>青葉FC</t>
  </si>
  <si>
    <t>柳生河川敷</t>
  </si>
  <si>
    <t>柳生河川敷</t>
  </si>
  <si>
    <t>エスペランサ登米</t>
  </si>
  <si>
    <t>アヴァンツァーレ</t>
  </si>
  <si>
    <t>登米東和総合運動公園</t>
  </si>
  <si>
    <t>協会派遣</t>
  </si>
  <si>
    <t>アヴァンツァーレ</t>
  </si>
  <si>
    <t>日付</t>
  </si>
  <si>
    <t>背番号</t>
  </si>
  <si>
    <t>氏名</t>
  </si>
  <si>
    <t>警告/退場</t>
  </si>
  <si>
    <t>チーム名</t>
  </si>
  <si>
    <t>Cグループ</t>
  </si>
  <si>
    <t>Dグループ</t>
  </si>
  <si>
    <t>Eグループ</t>
  </si>
  <si>
    <t>Fグループ</t>
  </si>
  <si>
    <t>第31回　宮城県クラブユースサッカー連盟(U-15)　累積警告一覧</t>
  </si>
  <si>
    <t>順位トーナメント、復興支援大会予選</t>
  </si>
  <si>
    <t>大槻　陽平</t>
  </si>
  <si>
    <t>警告【ラフプレー】</t>
  </si>
  <si>
    <t>派遣</t>
  </si>
  <si>
    <t>十三塚公園</t>
  </si>
  <si>
    <t>-</t>
  </si>
  <si>
    <t>青葉ＦＣ</t>
  </si>
  <si>
    <t>仙台中田</t>
  </si>
  <si>
    <t>運営</t>
  </si>
  <si>
    <t>シューレ</t>
  </si>
  <si>
    <t>エスペランサ</t>
  </si>
  <si>
    <t>アバンツァーレ</t>
  </si>
  <si>
    <t>庄子　寛人</t>
  </si>
  <si>
    <t>甲田　亞佑人</t>
  </si>
  <si>
    <t>仙台中田</t>
  </si>
  <si>
    <t>森　海智</t>
  </si>
  <si>
    <t>Ｂブロック</t>
  </si>
  <si>
    <t>【５】</t>
  </si>
  <si>
    <t>【１】</t>
  </si>
  <si>
    <t>【２】</t>
  </si>
  <si>
    <t>FCみやぎ</t>
  </si>
  <si>
    <t>ベガルタ</t>
  </si>
  <si>
    <t>フレスカ</t>
  </si>
  <si>
    <t>アズーリ</t>
  </si>
  <si>
    <t>【９】</t>
  </si>
  <si>
    <t>【１０】</t>
  </si>
  <si>
    <t>【６】</t>
  </si>
  <si>
    <t>【７】</t>
  </si>
  <si>
    <t>【８】</t>
  </si>
  <si>
    <t>YMCA</t>
  </si>
  <si>
    <t>コバルトーレ</t>
  </si>
  <si>
    <t>デュオ</t>
  </si>
  <si>
    <t>エボルティーボ</t>
  </si>
  <si>
    <t>アバンツァーレ</t>
  </si>
  <si>
    <t>←</t>
  </si>
  <si>
    <t>→</t>
  </si>
  <si>
    <t>←</t>
  </si>
  <si>
    <t>→</t>
  </si>
  <si>
    <t>フェニックス</t>
  </si>
  <si>
    <t>シューレ</t>
  </si>
  <si>
    <t>東六</t>
  </si>
  <si>
    <t>エナブル</t>
  </si>
  <si>
    <t>ｴｽﾍﾟﾗﾝｻ</t>
  </si>
  <si>
    <t>※28日の日程は中総体の地域も有り、時間帯を変更する場合あります。</t>
  </si>
  <si>
    <t>デュオパーク</t>
  </si>
  <si>
    <t>仙台YMCA</t>
  </si>
  <si>
    <t>ACアズーリ</t>
  </si>
  <si>
    <t>FCフレスカ</t>
  </si>
  <si>
    <t>【２】</t>
  </si>
  <si>
    <t>【５】</t>
  </si>
  <si>
    <t>―</t>
  </si>
  <si>
    <t>エボルティーボ</t>
  </si>
  <si>
    <t>―</t>
  </si>
  <si>
    <t>ＡＺＺＵＲＲＩ</t>
  </si>
  <si>
    <t>ＡＺＺＵＲＲＩ</t>
  </si>
  <si>
    <t>【１】敗者</t>
  </si>
  <si>
    <t>【４】</t>
  </si>
  <si>
    <t>松島ＦＢＣ　ピッチ１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</si>
</sst>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6"/>
      <name val="HGS創英角ﾎﾟｯﾌﾟ体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8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 style="double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6" fillId="0" borderId="0" xfId="66" applyFont="1" applyBorder="1" applyAlignment="1">
      <alignment vertical="center"/>
      <protection/>
    </xf>
    <xf numFmtId="0" fontId="7" fillId="0" borderId="0" xfId="66" applyFont="1" applyBorder="1">
      <alignment vertical="center"/>
      <protection/>
    </xf>
    <xf numFmtId="0" fontId="8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9" fillId="0" borderId="0" xfId="66" applyFont="1" applyBorder="1">
      <alignment vertical="center"/>
      <protection/>
    </xf>
    <xf numFmtId="0" fontId="7" fillId="0" borderId="0" xfId="66" applyFont="1" applyFill="1" applyBorder="1">
      <alignment vertical="center"/>
      <protection/>
    </xf>
    <xf numFmtId="0" fontId="7" fillId="0" borderId="15" xfId="66" applyFont="1" applyBorder="1" applyAlignment="1">
      <alignment horizontal="center" vertical="center"/>
      <protection/>
    </xf>
    <xf numFmtId="0" fontId="7" fillId="0" borderId="16" xfId="66" applyFont="1" applyBorder="1" applyAlignment="1">
      <alignment horizontal="center" vertical="center"/>
      <protection/>
    </xf>
    <xf numFmtId="0" fontId="7" fillId="0" borderId="0" xfId="66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0" fillId="0" borderId="0" xfId="66" applyFont="1" applyFill="1" applyBorder="1" applyAlignment="1">
      <alignment vertical="center"/>
      <protection/>
    </xf>
    <xf numFmtId="0" fontId="7" fillId="0" borderId="17" xfId="66" applyFont="1" applyBorder="1" applyAlignment="1">
      <alignment horizontal="center" vertical="center"/>
      <protection/>
    </xf>
    <xf numFmtId="20" fontId="7" fillId="0" borderId="0" xfId="66" applyNumberFormat="1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vertical="center"/>
      <protection/>
    </xf>
    <xf numFmtId="0" fontId="7" fillId="0" borderId="15" xfId="66" applyFont="1" applyFill="1" applyBorder="1" applyAlignment="1">
      <alignment horizontal="center" vertical="center"/>
      <protection/>
    </xf>
    <xf numFmtId="56" fontId="11" fillId="0" borderId="15" xfId="67" applyNumberFormat="1" applyFont="1" applyFill="1" applyBorder="1" applyAlignment="1">
      <alignment horizontal="center" vertical="center"/>
      <protection/>
    </xf>
    <xf numFmtId="0" fontId="7" fillId="0" borderId="18" xfId="67" applyFont="1" applyFill="1" applyBorder="1" applyAlignment="1">
      <alignment horizontal="center" vertical="center"/>
      <protection/>
    </xf>
    <xf numFmtId="0" fontId="7" fillId="0" borderId="19" xfId="66" applyFont="1" applyFill="1" applyBorder="1" applyAlignment="1">
      <alignment horizontal="center" vertical="center" shrinkToFit="1"/>
      <protection/>
    </xf>
    <xf numFmtId="0" fontId="7" fillId="0" borderId="20" xfId="67" applyFont="1" applyFill="1" applyBorder="1" applyAlignment="1">
      <alignment horizontal="center" vertical="center"/>
      <protection/>
    </xf>
    <xf numFmtId="0" fontId="7" fillId="0" borderId="21" xfId="67" applyFont="1" applyFill="1" applyBorder="1" applyAlignment="1">
      <alignment horizontal="center" vertical="center"/>
      <protection/>
    </xf>
    <xf numFmtId="0" fontId="7" fillId="0" borderId="22" xfId="67" applyFont="1" applyFill="1" applyBorder="1" applyAlignment="1">
      <alignment horizontal="center" vertical="center"/>
      <protection/>
    </xf>
    <xf numFmtId="20" fontId="7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vertical="center"/>
      <protection/>
    </xf>
    <xf numFmtId="0" fontId="18" fillId="0" borderId="0" xfId="65" applyFont="1" applyBorder="1">
      <alignment vertical="center"/>
      <protection/>
    </xf>
    <xf numFmtId="0" fontId="9" fillId="0" borderId="0" xfId="66" applyFont="1" applyFill="1" applyBorder="1" applyAlignment="1">
      <alignment vertical="center"/>
      <protection/>
    </xf>
    <xf numFmtId="0" fontId="17" fillId="0" borderId="23" xfId="65" applyFont="1" applyFill="1" applyBorder="1" applyAlignment="1">
      <alignment horizontal="center" vertical="center"/>
      <protection/>
    </xf>
    <xf numFmtId="0" fontId="17" fillId="0" borderId="24" xfId="65" applyFont="1" applyFill="1" applyBorder="1" applyAlignment="1">
      <alignment horizontal="center" vertical="center"/>
      <protection/>
    </xf>
    <xf numFmtId="0" fontId="17" fillId="0" borderId="25" xfId="65" applyFont="1" applyFill="1" applyBorder="1" applyAlignment="1">
      <alignment horizontal="center" vertical="center"/>
      <protection/>
    </xf>
    <xf numFmtId="20" fontId="7" fillId="0" borderId="26" xfId="66" applyNumberFormat="1" applyFont="1" applyFill="1" applyBorder="1" applyAlignment="1">
      <alignment vertical="center"/>
      <protection/>
    </xf>
    <xf numFmtId="0" fontId="12" fillId="0" borderId="2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27" xfId="66" applyFont="1" applyFill="1" applyBorder="1" applyAlignment="1">
      <alignment horizontal="center" vertical="center"/>
      <protection/>
    </xf>
    <xf numFmtId="0" fontId="7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33" borderId="0" xfId="66" applyFont="1" applyFill="1" applyBorder="1" applyAlignment="1">
      <alignment horizontal="center" vertical="center"/>
      <protection/>
    </xf>
    <xf numFmtId="0" fontId="11" fillId="34" borderId="17" xfId="66" applyFont="1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19" fillId="0" borderId="17" xfId="66" applyFont="1" applyBorder="1" applyAlignment="1">
      <alignment horizontal="center" vertical="center"/>
      <protection/>
    </xf>
    <xf numFmtId="0" fontId="11" fillId="34" borderId="18" xfId="67" applyFont="1" applyFill="1" applyBorder="1" applyAlignment="1">
      <alignment horizontal="center" vertical="center"/>
      <protection/>
    </xf>
    <xf numFmtId="0" fontId="11" fillId="34" borderId="19" xfId="66" applyFont="1" applyFill="1" applyBorder="1" applyAlignment="1">
      <alignment horizontal="center" vertical="center" shrinkToFit="1"/>
      <protection/>
    </xf>
    <xf numFmtId="0" fontId="11" fillId="34" borderId="20" xfId="67" applyFont="1" applyFill="1" applyBorder="1" applyAlignment="1">
      <alignment horizontal="center" vertical="center"/>
      <protection/>
    </xf>
    <xf numFmtId="0" fontId="11" fillId="34" borderId="21" xfId="67" applyFont="1" applyFill="1" applyBorder="1" applyAlignment="1">
      <alignment horizontal="center" vertical="center"/>
      <protection/>
    </xf>
    <xf numFmtId="0" fontId="11" fillId="34" borderId="28" xfId="66" applyFont="1" applyFill="1" applyBorder="1" applyAlignment="1">
      <alignment horizontal="center" vertical="center" shrinkToFit="1"/>
      <protection/>
    </xf>
    <xf numFmtId="0" fontId="11" fillId="34" borderId="22" xfId="67" applyFont="1" applyFill="1" applyBorder="1" applyAlignment="1">
      <alignment horizontal="center" vertical="center"/>
      <protection/>
    </xf>
    <xf numFmtId="0" fontId="11" fillId="34" borderId="29" xfId="67" applyFont="1" applyFill="1" applyBorder="1" applyAlignment="1">
      <alignment horizontal="center" vertical="center"/>
      <protection/>
    </xf>
    <xf numFmtId="0" fontId="11" fillId="34" borderId="30" xfId="66" applyFont="1" applyFill="1" applyBorder="1" applyAlignment="1">
      <alignment horizontal="center" vertical="center" shrinkToFit="1"/>
      <protection/>
    </xf>
    <xf numFmtId="0" fontId="11" fillId="34" borderId="31" xfId="67" applyFont="1" applyFill="1" applyBorder="1" applyAlignment="1">
      <alignment horizontal="center" vertical="center"/>
      <protection/>
    </xf>
    <xf numFmtId="0" fontId="7" fillId="0" borderId="32" xfId="66" applyFont="1" applyBorder="1" applyAlignment="1">
      <alignment horizontal="center" vertical="center"/>
      <protection/>
    </xf>
    <xf numFmtId="0" fontId="19" fillId="0" borderId="32" xfId="66" applyFont="1" applyBorder="1" applyAlignment="1">
      <alignment horizontal="center" vertical="center"/>
      <protection/>
    </xf>
    <xf numFmtId="0" fontId="11" fillId="34" borderId="33" xfId="67" applyFont="1" applyFill="1" applyBorder="1" applyAlignment="1">
      <alignment horizontal="center" vertical="center"/>
      <protection/>
    </xf>
    <xf numFmtId="0" fontId="11" fillId="34" borderId="34" xfId="66" applyFont="1" applyFill="1" applyBorder="1" applyAlignment="1">
      <alignment horizontal="center" vertical="center" shrinkToFit="1"/>
      <protection/>
    </xf>
    <xf numFmtId="0" fontId="11" fillId="34" borderId="35" xfId="67" applyFont="1" applyFill="1" applyBorder="1" applyAlignment="1">
      <alignment horizontal="center" vertical="center"/>
      <protection/>
    </xf>
    <xf numFmtId="0" fontId="7" fillId="0" borderId="36" xfId="66" applyFont="1" applyBorder="1" applyAlignment="1">
      <alignment horizontal="center" vertical="center"/>
      <protection/>
    </xf>
    <xf numFmtId="0" fontId="19" fillId="0" borderId="15" xfId="66" applyFont="1" applyBorder="1" applyAlignment="1">
      <alignment horizontal="center" vertical="center"/>
      <protection/>
    </xf>
    <xf numFmtId="0" fontId="7" fillId="0" borderId="37" xfId="66" applyFont="1" applyBorder="1" applyAlignment="1">
      <alignment horizontal="center" vertical="center"/>
      <protection/>
    </xf>
    <xf numFmtId="0" fontId="19" fillId="0" borderId="37" xfId="66" applyFont="1" applyBorder="1" applyAlignment="1">
      <alignment horizontal="center" vertical="center"/>
      <protection/>
    </xf>
    <xf numFmtId="0" fontId="11" fillId="34" borderId="38" xfId="67" applyFont="1" applyFill="1" applyBorder="1" applyAlignment="1">
      <alignment horizontal="center" vertical="center"/>
      <protection/>
    </xf>
    <xf numFmtId="0" fontId="11" fillId="34" borderId="39" xfId="66" applyFont="1" applyFill="1" applyBorder="1" applyAlignment="1">
      <alignment horizontal="center" vertical="center" shrinkToFit="1"/>
      <protection/>
    </xf>
    <xf numFmtId="0" fontId="11" fillId="34" borderId="40" xfId="67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0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56" fontId="2" fillId="0" borderId="12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5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56" fontId="7" fillId="0" borderId="17" xfId="66" applyNumberFormat="1" applyFont="1" applyBorder="1" applyAlignment="1">
      <alignment horizontal="center" vertical="center"/>
      <protection/>
    </xf>
    <xf numFmtId="0" fontId="7" fillId="0" borderId="15" xfId="67" applyFont="1" applyFill="1" applyBorder="1" applyAlignment="1">
      <alignment horizontal="center" vertical="center"/>
      <protection/>
    </xf>
    <xf numFmtId="0" fontId="7" fillId="0" borderId="15" xfId="66" applyFont="1" applyFill="1" applyBorder="1" applyAlignment="1">
      <alignment horizontal="center" vertical="center" shrinkToFit="1"/>
      <protection/>
    </xf>
    <xf numFmtId="0" fontId="0" fillId="0" borderId="0" xfId="60" applyAlignment="1">
      <alignment/>
      <protection/>
    </xf>
    <xf numFmtId="0" fontId="0" fillId="0" borderId="0" xfId="60" applyAlignment="1">
      <alignment horizontal="center"/>
      <protection/>
    </xf>
    <xf numFmtId="0" fontId="65" fillId="35" borderId="15" xfId="60" applyFont="1" applyFill="1" applyBorder="1" applyAlignment="1">
      <alignment horizontal="center"/>
      <protection/>
    </xf>
    <xf numFmtId="0" fontId="0" fillId="0" borderId="15" xfId="60" applyBorder="1" applyAlignment="1">
      <alignment horizontal="center"/>
      <protection/>
    </xf>
    <xf numFmtId="56" fontId="0" fillId="0" borderId="15" xfId="60" applyNumberFormat="1" applyBorder="1" applyAlignment="1">
      <alignment horizontal="center"/>
      <protection/>
    </xf>
    <xf numFmtId="0" fontId="0" fillId="0" borderId="16" xfId="60" applyBorder="1" applyAlignment="1">
      <alignment horizontal="center"/>
      <protection/>
    </xf>
    <xf numFmtId="0" fontId="0" fillId="0" borderId="44" xfId="60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0" xfId="60" applyBorder="1" applyAlignment="1">
      <alignment/>
      <protection/>
    </xf>
    <xf numFmtId="0" fontId="65" fillId="0" borderId="26" xfId="60" applyFont="1" applyFill="1" applyBorder="1" applyAlignment="1">
      <alignment horizontal="center"/>
      <protection/>
    </xf>
    <xf numFmtId="0" fontId="0" fillId="0" borderId="26" xfId="60" applyFill="1" applyBorder="1" applyAlignment="1">
      <alignment/>
      <protection/>
    </xf>
    <xf numFmtId="0" fontId="24" fillId="0" borderId="0" xfId="60" applyFont="1" applyAlignment="1">
      <alignment/>
      <protection/>
    </xf>
    <xf numFmtId="0" fontId="10" fillId="0" borderId="28" xfId="66" applyFont="1" applyFill="1" applyBorder="1" applyAlignment="1">
      <alignment vertical="center"/>
      <protection/>
    </xf>
    <xf numFmtId="56" fontId="0" fillId="0" borderId="15" xfId="60" applyNumberFormat="1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1" fillId="0" borderId="0" xfId="66" applyFont="1" applyFill="1" applyBorder="1">
      <alignment vertical="center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ont="1" applyFill="1">
      <alignment/>
      <protection/>
    </xf>
    <xf numFmtId="0" fontId="26" fillId="0" borderId="17" xfId="66" applyFont="1" applyFill="1" applyBorder="1" applyAlignment="1">
      <alignment horizontal="center" vertical="center"/>
      <protection/>
    </xf>
    <xf numFmtId="0" fontId="26" fillId="0" borderId="0" xfId="61" applyFont="1" applyFill="1">
      <alignment/>
      <protection/>
    </xf>
    <xf numFmtId="56" fontId="26" fillId="0" borderId="17" xfId="66" applyNumberFormat="1" applyFont="1" applyFill="1" applyBorder="1" applyAlignment="1">
      <alignment horizontal="center" vertical="center"/>
      <protection/>
    </xf>
    <xf numFmtId="0" fontId="26" fillId="0" borderId="18" xfId="67" applyFont="1" applyFill="1" applyBorder="1" applyAlignment="1">
      <alignment horizontal="center" vertical="center"/>
      <protection/>
    </xf>
    <xf numFmtId="0" fontId="26" fillId="0" borderId="19" xfId="66" applyFont="1" applyFill="1" applyBorder="1" applyAlignment="1">
      <alignment horizontal="center" vertical="center" shrinkToFit="1"/>
      <protection/>
    </xf>
    <xf numFmtId="0" fontId="26" fillId="0" borderId="20" xfId="67" applyFont="1" applyFill="1" applyBorder="1" applyAlignment="1">
      <alignment horizontal="center" vertical="center"/>
      <protection/>
    </xf>
    <xf numFmtId="20" fontId="26" fillId="0" borderId="0" xfId="61" applyNumberFormat="1" applyFont="1" applyFill="1">
      <alignment/>
      <protection/>
    </xf>
    <xf numFmtId="0" fontId="26" fillId="0" borderId="32" xfId="66" applyFont="1" applyFill="1" applyBorder="1" applyAlignment="1">
      <alignment horizontal="center" vertical="center"/>
      <protection/>
    </xf>
    <xf numFmtId="56" fontId="26" fillId="0" borderId="32" xfId="66" applyNumberFormat="1" applyFont="1" applyFill="1" applyBorder="1" applyAlignment="1">
      <alignment horizontal="center" vertical="center"/>
      <protection/>
    </xf>
    <xf numFmtId="0" fontId="26" fillId="0" borderId="33" xfId="67" applyFont="1" applyFill="1" applyBorder="1" applyAlignment="1">
      <alignment horizontal="center" vertical="center"/>
      <protection/>
    </xf>
    <xf numFmtId="0" fontId="26" fillId="0" borderId="34" xfId="66" applyFont="1" applyFill="1" applyBorder="1" applyAlignment="1">
      <alignment horizontal="center" vertical="center" shrinkToFit="1"/>
      <protection/>
    </xf>
    <xf numFmtId="0" fontId="26" fillId="0" borderId="35" xfId="67" applyFont="1" applyFill="1" applyBorder="1" applyAlignment="1">
      <alignment horizontal="center" vertical="center"/>
      <protection/>
    </xf>
    <xf numFmtId="56" fontId="26" fillId="0" borderId="36" xfId="66" applyNumberFormat="1" applyFont="1" applyFill="1" applyBorder="1" applyAlignment="1">
      <alignment horizontal="center" vertical="center"/>
      <protection/>
    </xf>
    <xf numFmtId="0" fontId="26" fillId="0" borderId="21" xfId="67" applyFont="1" applyFill="1" applyBorder="1" applyAlignment="1">
      <alignment horizontal="center" vertical="center"/>
      <protection/>
    </xf>
    <xf numFmtId="0" fontId="26" fillId="0" borderId="28" xfId="66" applyFont="1" applyFill="1" applyBorder="1" applyAlignment="1">
      <alignment horizontal="center" vertical="center" shrinkToFit="1"/>
      <protection/>
    </xf>
    <xf numFmtId="0" fontId="26" fillId="0" borderId="22" xfId="67" applyFont="1" applyFill="1" applyBorder="1" applyAlignment="1">
      <alignment horizontal="center" vertical="center"/>
      <protection/>
    </xf>
    <xf numFmtId="0" fontId="26" fillId="0" borderId="36" xfId="66" applyFont="1" applyFill="1" applyBorder="1" applyAlignment="1">
      <alignment horizontal="center" vertical="center"/>
      <protection/>
    </xf>
    <xf numFmtId="0" fontId="26" fillId="0" borderId="29" xfId="67" applyFont="1" applyFill="1" applyBorder="1" applyAlignment="1">
      <alignment horizontal="center" vertical="center"/>
      <protection/>
    </xf>
    <xf numFmtId="0" fontId="26" fillId="0" borderId="30" xfId="66" applyFont="1" applyFill="1" applyBorder="1" applyAlignment="1">
      <alignment horizontal="center" vertical="center" shrinkToFit="1"/>
      <protection/>
    </xf>
    <xf numFmtId="0" fontId="26" fillId="0" borderId="31" xfId="67" applyFont="1" applyFill="1" applyBorder="1" applyAlignment="1">
      <alignment horizontal="center" vertical="center"/>
      <protection/>
    </xf>
    <xf numFmtId="0" fontId="26" fillId="0" borderId="15" xfId="66" applyFont="1" applyFill="1" applyBorder="1" applyAlignment="1">
      <alignment horizontal="center" vertical="center"/>
      <protection/>
    </xf>
    <xf numFmtId="0" fontId="26" fillId="0" borderId="0" xfId="66" applyFont="1" applyFill="1" applyBorder="1">
      <alignment vertical="center"/>
      <protection/>
    </xf>
    <xf numFmtId="56" fontId="26" fillId="0" borderId="0" xfId="66" applyNumberFormat="1" applyFont="1" applyFill="1" applyBorder="1">
      <alignment vertical="center"/>
      <protection/>
    </xf>
    <xf numFmtId="56" fontId="11" fillId="0" borderId="0" xfId="66" applyNumberFormat="1" applyFont="1" applyFill="1" applyBorder="1">
      <alignment vertical="center"/>
      <protection/>
    </xf>
    <xf numFmtId="0" fontId="0" fillId="0" borderId="0" xfId="61" applyFont="1" applyFill="1" applyBorder="1" applyAlignment="1">
      <alignment/>
      <protection/>
    </xf>
    <xf numFmtId="0" fontId="11" fillId="0" borderId="0" xfId="66" applyFont="1" applyFill="1" applyBorder="1" applyAlignment="1">
      <alignment horizontal="center" vertical="center"/>
      <protection/>
    </xf>
    <xf numFmtId="20" fontId="11" fillId="0" borderId="0" xfId="66" applyNumberFormat="1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vertical="center"/>
      <protection/>
    </xf>
    <xf numFmtId="56" fontId="11" fillId="0" borderId="0" xfId="66" applyNumberFormat="1" applyFont="1" applyFill="1" applyBorder="1" applyAlignment="1">
      <alignment horizontal="center" vertical="center"/>
      <protection/>
    </xf>
    <xf numFmtId="0" fontId="11" fillId="0" borderId="0" xfId="67" applyFont="1" applyFill="1" applyBorder="1" applyAlignment="1">
      <alignment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center" vertical="center" shrinkToFit="1"/>
      <protection/>
    </xf>
    <xf numFmtId="0" fontId="11" fillId="0" borderId="0" xfId="67" applyFont="1" applyFill="1" applyBorder="1" applyAlignment="1">
      <alignment/>
      <protection/>
    </xf>
    <xf numFmtId="56" fontId="11" fillId="0" borderId="17" xfId="67" applyNumberFormat="1" applyFont="1" applyFill="1" applyBorder="1" applyAlignment="1">
      <alignment horizontal="center" vertical="center"/>
      <protection/>
    </xf>
    <xf numFmtId="56" fontId="11" fillId="0" borderId="27" xfId="67" applyNumberFormat="1" applyFont="1" applyFill="1" applyBorder="1" applyAlignment="1">
      <alignment horizontal="center" vertical="center"/>
      <protection/>
    </xf>
    <xf numFmtId="0" fontId="12" fillId="0" borderId="45" xfId="67" applyFont="1" applyFill="1" applyBorder="1" applyAlignment="1">
      <alignment horizontal="center" vertical="center" shrinkToFit="1"/>
      <protection/>
    </xf>
    <xf numFmtId="0" fontId="12" fillId="0" borderId="30" xfId="67" applyFont="1" applyFill="1" applyBorder="1" applyAlignment="1">
      <alignment horizontal="center" vertical="center" shrinkToFit="1"/>
      <protection/>
    </xf>
    <xf numFmtId="0" fontId="12" fillId="0" borderId="46" xfId="67" applyFont="1" applyFill="1" applyBorder="1" applyAlignment="1">
      <alignment horizontal="center" vertical="center" shrinkToFit="1"/>
      <protection/>
    </xf>
    <xf numFmtId="0" fontId="12" fillId="0" borderId="47" xfId="67" applyFont="1" applyFill="1" applyBorder="1" applyAlignment="1">
      <alignment horizontal="center" vertical="center" shrinkToFit="1"/>
      <protection/>
    </xf>
    <xf numFmtId="0" fontId="12" fillId="0" borderId="28" xfId="67" applyFont="1" applyFill="1" applyBorder="1" applyAlignment="1">
      <alignment horizontal="center" vertical="center" shrinkToFit="1"/>
      <protection/>
    </xf>
    <xf numFmtId="0" fontId="12" fillId="0" borderId="48" xfId="67" applyFont="1" applyFill="1" applyBorder="1" applyAlignment="1">
      <alignment horizontal="center" vertical="center" shrinkToFit="1"/>
      <protection/>
    </xf>
    <xf numFmtId="0" fontId="13" fillId="0" borderId="49" xfId="66" applyFont="1" applyFill="1" applyBorder="1" applyAlignment="1">
      <alignment horizontal="center" vertical="center"/>
      <protection/>
    </xf>
    <xf numFmtId="0" fontId="13" fillId="0" borderId="19" xfId="66" applyFont="1" applyFill="1" applyBorder="1" applyAlignment="1">
      <alignment horizontal="center" vertical="center"/>
      <protection/>
    </xf>
    <xf numFmtId="0" fontId="13" fillId="0" borderId="44" xfId="66" applyFont="1" applyFill="1" applyBorder="1" applyAlignment="1">
      <alignment horizontal="center" vertical="center"/>
      <protection/>
    </xf>
    <xf numFmtId="0" fontId="7" fillId="0" borderId="16" xfId="67" applyFont="1" applyFill="1" applyBorder="1" applyAlignment="1">
      <alignment horizontal="center" vertical="center"/>
      <protection/>
    </xf>
    <xf numFmtId="0" fontId="7" fillId="0" borderId="19" xfId="67" applyFont="1" applyFill="1" applyBorder="1" applyAlignment="1">
      <alignment horizontal="center" vertical="center"/>
      <protection/>
    </xf>
    <xf numFmtId="20" fontId="11" fillId="0" borderId="47" xfId="64" applyNumberFormat="1" applyFont="1" applyFill="1" applyBorder="1" applyAlignment="1">
      <alignment horizontal="center" vertical="center"/>
      <protection/>
    </xf>
    <xf numFmtId="20" fontId="11" fillId="0" borderId="48" xfId="64" applyNumberFormat="1" applyFont="1" applyFill="1" applyBorder="1" applyAlignment="1">
      <alignment horizontal="center" vertical="center"/>
      <protection/>
    </xf>
    <xf numFmtId="0" fontId="7" fillId="0" borderId="47" xfId="67" applyFont="1" applyFill="1" applyBorder="1" applyAlignment="1">
      <alignment horizontal="center" vertical="center"/>
      <protection/>
    </xf>
    <xf numFmtId="0" fontId="7" fillId="0" borderId="28" xfId="67" applyFont="1" applyFill="1" applyBorder="1" applyAlignment="1">
      <alignment horizontal="center" vertical="center"/>
      <protection/>
    </xf>
    <xf numFmtId="0" fontId="12" fillId="0" borderId="45" xfId="66" applyFont="1" applyFill="1" applyBorder="1" applyAlignment="1">
      <alignment horizontal="center" vertical="center" shrinkToFit="1"/>
      <protection/>
    </xf>
    <xf numFmtId="0" fontId="12" fillId="0" borderId="30" xfId="66" applyFont="1" applyFill="1" applyBorder="1" applyAlignment="1">
      <alignment horizontal="center" vertical="center" shrinkToFit="1"/>
      <protection/>
    </xf>
    <xf numFmtId="0" fontId="12" fillId="0" borderId="46" xfId="66" applyFont="1" applyFill="1" applyBorder="1" applyAlignment="1">
      <alignment horizontal="center" vertical="center" shrinkToFit="1"/>
      <protection/>
    </xf>
    <xf numFmtId="0" fontId="12" fillId="0" borderId="47" xfId="66" applyFont="1" applyFill="1" applyBorder="1" applyAlignment="1">
      <alignment horizontal="center" vertical="center" shrinkToFit="1"/>
      <protection/>
    </xf>
    <xf numFmtId="0" fontId="12" fillId="0" borderId="28" xfId="66" applyFont="1" applyFill="1" applyBorder="1" applyAlignment="1">
      <alignment horizontal="center" vertical="center" shrinkToFit="1"/>
      <protection/>
    </xf>
    <xf numFmtId="0" fontId="12" fillId="0" borderId="48" xfId="66" applyFont="1" applyFill="1" applyBorder="1" applyAlignment="1">
      <alignment horizontal="center" vertical="center" shrinkToFit="1"/>
      <protection/>
    </xf>
    <xf numFmtId="0" fontId="11" fillId="0" borderId="49" xfId="66" applyFont="1" applyFill="1" applyBorder="1" applyAlignment="1">
      <alignment horizontal="center" vertical="center"/>
      <protection/>
    </xf>
    <xf numFmtId="0" fontId="11" fillId="0" borderId="19" xfId="66" applyFont="1" applyFill="1" applyBorder="1" applyAlignment="1">
      <alignment horizontal="center" vertical="center"/>
      <protection/>
    </xf>
    <xf numFmtId="0" fontId="11" fillId="0" borderId="44" xfId="66" applyFont="1" applyFill="1" applyBorder="1" applyAlignment="1">
      <alignment horizontal="center" vertical="center"/>
      <protection/>
    </xf>
    <xf numFmtId="20" fontId="12" fillId="0" borderId="16" xfId="64" applyNumberFormat="1" applyFont="1" applyFill="1" applyBorder="1" applyAlignment="1">
      <alignment horizontal="center" vertical="center"/>
      <protection/>
    </xf>
    <xf numFmtId="20" fontId="12" fillId="0" borderId="44" xfId="64" applyNumberFormat="1" applyFont="1" applyFill="1" applyBorder="1" applyAlignment="1">
      <alignment horizontal="center" vertical="center"/>
      <protection/>
    </xf>
    <xf numFmtId="0" fontId="7" fillId="0" borderId="50" xfId="67" applyFont="1" applyFill="1" applyBorder="1" applyAlignment="1">
      <alignment horizontal="center" vertical="center"/>
      <protection/>
    </xf>
    <xf numFmtId="0" fontId="11" fillId="0" borderId="51" xfId="67" applyFont="1" applyFill="1" applyBorder="1">
      <alignment/>
      <protection/>
    </xf>
    <xf numFmtId="0" fontId="11" fillId="0" borderId="18" xfId="67" applyFont="1" applyFill="1" applyBorder="1">
      <alignment/>
      <protection/>
    </xf>
    <xf numFmtId="0" fontId="11" fillId="0" borderId="45" xfId="66" applyFont="1" applyFill="1" applyBorder="1" applyAlignment="1">
      <alignment horizontal="center" vertical="center"/>
      <protection/>
    </xf>
    <xf numFmtId="0" fontId="11" fillId="0" borderId="46" xfId="66" applyFont="1" applyFill="1" applyBorder="1" applyAlignment="1">
      <alignment horizontal="center" vertical="center"/>
      <protection/>
    </xf>
    <xf numFmtId="0" fontId="11" fillId="0" borderId="47" xfId="66" applyFont="1" applyFill="1" applyBorder="1" applyAlignment="1">
      <alignment horizontal="center" vertical="center"/>
      <protection/>
    </xf>
    <xf numFmtId="0" fontId="11" fillId="0" borderId="48" xfId="66" applyFont="1" applyFill="1" applyBorder="1" applyAlignment="1">
      <alignment horizontal="center" vertical="center"/>
      <protection/>
    </xf>
    <xf numFmtId="0" fontId="11" fillId="0" borderId="46" xfId="66" applyFont="1" applyBorder="1">
      <alignment vertical="center"/>
      <protection/>
    </xf>
    <xf numFmtId="0" fontId="11" fillId="0" borderId="47" xfId="66" applyFont="1" applyBorder="1">
      <alignment vertical="center"/>
      <protection/>
    </xf>
    <xf numFmtId="0" fontId="11" fillId="0" borderId="48" xfId="66" applyFont="1" applyBorder="1">
      <alignment vertical="center"/>
      <protection/>
    </xf>
    <xf numFmtId="0" fontId="17" fillId="0" borderId="52" xfId="65" applyFont="1" applyFill="1" applyBorder="1" applyAlignment="1">
      <alignment horizontal="center" vertical="center"/>
      <protection/>
    </xf>
    <xf numFmtId="0" fontId="17" fillId="0" borderId="53" xfId="65" applyFont="1" applyFill="1" applyBorder="1" applyAlignment="1">
      <alignment horizontal="center" vertical="center"/>
      <protection/>
    </xf>
    <xf numFmtId="0" fontId="17" fillId="0" borderId="54" xfId="65" applyFont="1" applyFill="1" applyBorder="1" applyAlignment="1">
      <alignment horizontal="center" vertical="center"/>
      <protection/>
    </xf>
    <xf numFmtId="0" fontId="7" fillId="0" borderId="55" xfId="66" applyFont="1" applyFill="1" applyBorder="1" applyAlignment="1">
      <alignment horizontal="center" vertical="center"/>
      <protection/>
    </xf>
    <xf numFmtId="0" fontId="7" fillId="0" borderId="56" xfId="66" applyFont="1" applyFill="1" applyBorder="1" applyAlignment="1">
      <alignment horizontal="center" vertical="center"/>
      <protection/>
    </xf>
    <xf numFmtId="0" fontId="12" fillId="0" borderId="57" xfId="64" applyFont="1" applyFill="1" applyBorder="1" applyAlignment="1">
      <alignment horizontal="center" vertical="center" shrinkToFit="1"/>
      <protection/>
    </xf>
    <xf numFmtId="0" fontId="12" fillId="0" borderId="58" xfId="64" applyFont="1" applyFill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0" fontId="7" fillId="0" borderId="44" xfId="66" applyFont="1" applyBorder="1" applyAlignment="1">
      <alignment horizontal="center" vertical="center"/>
      <protection/>
    </xf>
    <xf numFmtId="0" fontId="0" fillId="0" borderId="44" xfId="66" applyBorder="1">
      <alignment vertical="center"/>
      <protection/>
    </xf>
    <xf numFmtId="0" fontId="7" fillId="0" borderId="15" xfId="66" applyFont="1" applyBorder="1" applyAlignment="1">
      <alignment horizontal="center" vertical="center"/>
      <protection/>
    </xf>
    <xf numFmtId="0" fontId="7" fillId="0" borderId="59" xfId="64" applyFont="1" applyFill="1" applyBorder="1" applyAlignment="1">
      <alignment horizontal="center" vertical="center" shrinkToFit="1"/>
      <protection/>
    </xf>
    <xf numFmtId="0" fontId="7" fillId="0" borderId="58" xfId="64" applyFont="1" applyFill="1" applyBorder="1" applyAlignment="1">
      <alignment horizontal="center" vertical="center" shrinkToFit="1"/>
      <protection/>
    </xf>
    <xf numFmtId="0" fontId="14" fillId="36" borderId="0" xfId="66" applyFont="1" applyFill="1" applyBorder="1" applyAlignment="1">
      <alignment horizontal="center" vertical="center"/>
      <protection/>
    </xf>
    <xf numFmtId="0" fontId="14" fillId="36" borderId="60" xfId="66" applyFont="1" applyFill="1" applyBorder="1" applyAlignment="1">
      <alignment horizontal="center" vertical="center"/>
      <protection/>
    </xf>
    <xf numFmtId="0" fontId="13" fillId="0" borderId="16" xfId="66" applyFont="1" applyFill="1" applyBorder="1" applyAlignment="1">
      <alignment horizontal="center" vertical="center" shrinkToFit="1"/>
      <protection/>
    </xf>
    <xf numFmtId="0" fontId="13" fillId="0" borderId="19" xfId="66" applyFont="1" applyFill="1" applyBorder="1" applyAlignment="1">
      <alignment horizontal="center" vertical="center" shrinkToFit="1"/>
      <protection/>
    </xf>
    <xf numFmtId="0" fontId="13" fillId="0" borderId="44" xfId="66" applyFont="1" applyFill="1" applyBorder="1" applyAlignment="1">
      <alignment horizontal="center" vertical="center" shrinkToFit="1"/>
      <protection/>
    </xf>
    <xf numFmtId="20" fontId="11" fillId="0" borderId="16" xfId="64" applyNumberFormat="1" applyFont="1" applyFill="1" applyBorder="1" applyAlignment="1">
      <alignment horizontal="center" vertical="center"/>
      <protection/>
    </xf>
    <xf numFmtId="20" fontId="11" fillId="0" borderId="44" xfId="64" applyNumberFormat="1" applyFont="1" applyFill="1" applyBorder="1" applyAlignment="1">
      <alignment horizontal="center" vertical="center"/>
      <protection/>
    </xf>
    <xf numFmtId="0" fontId="12" fillId="0" borderId="16" xfId="67" applyFont="1" applyFill="1" applyBorder="1" applyAlignment="1">
      <alignment horizontal="center" vertical="center" shrinkToFit="1"/>
      <protection/>
    </xf>
    <xf numFmtId="0" fontId="12" fillId="0" borderId="19" xfId="67" applyFont="1" applyFill="1" applyBorder="1" applyAlignment="1">
      <alignment horizontal="center" vertical="center" shrinkToFit="1"/>
      <protection/>
    </xf>
    <xf numFmtId="0" fontId="12" fillId="0" borderId="44" xfId="67" applyFont="1" applyFill="1" applyBorder="1" applyAlignment="1">
      <alignment horizontal="center" vertical="center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0" xfId="66" applyFont="1" applyFill="1" applyBorder="1" applyAlignment="1">
      <alignment horizontal="center" vertical="center"/>
      <protection/>
    </xf>
    <xf numFmtId="20" fontId="7" fillId="0" borderId="45" xfId="66" applyNumberFormat="1" applyFont="1" applyBorder="1" applyAlignment="1">
      <alignment horizontal="center" vertical="center"/>
      <protection/>
    </xf>
    <xf numFmtId="20" fontId="7" fillId="0" borderId="46" xfId="66" applyNumberFormat="1" applyFont="1" applyBorder="1" applyAlignment="1">
      <alignment horizontal="center" vertical="center"/>
      <protection/>
    </xf>
    <xf numFmtId="0" fontId="7" fillId="0" borderId="17" xfId="66" applyFont="1" applyBorder="1" applyAlignment="1">
      <alignment horizontal="center" vertical="center"/>
      <protection/>
    </xf>
    <xf numFmtId="0" fontId="10" fillId="36" borderId="28" xfId="66" applyFont="1" applyFill="1" applyBorder="1" applyAlignment="1">
      <alignment horizontal="center" vertical="center"/>
      <protection/>
    </xf>
    <xf numFmtId="0" fontId="7" fillId="0" borderId="19" xfId="66" applyFont="1" applyBorder="1" applyAlignment="1">
      <alignment horizontal="center" vertical="center"/>
      <protection/>
    </xf>
    <xf numFmtId="0" fontId="7" fillId="0" borderId="15" xfId="67" applyFont="1" applyFill="1" applyBorder="1" applyAlignment="1">
      <alignment horizontal="center" vertical="center"/>
      <protection/>
    </xf>
    <xf numFmtId="20" fontId="66" fillId="0" borderId="15" xfId="64" applyNumberFormat="1" applyFont="1" applyFill="1" applyBorder="1" applyAlignment="1">
      <alignment horizontal="center" vertical="center"/>
      <protection/>
    </xf>
    <xf numFmtId="0" fontId="11" fillId="0" borderId="15" xfId="67" applyFont="1" applyFill="1" applyBorder="1">
      <alignment/>
      <protection/>
    </xf>
    <xf numFmtId="0" fontId="13" fillId="0" borderId="15" xfId="66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7" fillId="37" borderId="28" xfId="66" applyFont="1" applyFill="1" applyBorder="1" applyAlignment="1">
      <alignment horizontal="center" vertical="center"/>
      <protection/>
    </xf>
    <xf numFmtId="0" fontId="0" fillId="37" borderId="28" xfId="0" applyFill="1" applyBorder="1" applyAlignment="1">
      <alignment horizontal="center" vertical="center"/>
    </xf>
    <xf numFmtId="0" fontId="11" fillId="0" borderId="16" xfId="66" applyFont="1" applyFill="1" applyBorder="1" applyAlignment="1">
      <alignment horizontal="center" vertical="center"/>
      <protection/>
    </xf>
    <xf numFmtId="0" fontId="11" fillId="0" borderId="50" xfId="66" applyFont="1" applyFill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7" fillId="33" borderId="28" xfId="66" applyFont="1" applyFill="1" applyBorder="1" applyAlignment="1">
      <alignment horizontal="center" vertical="center"/>
      <protection/>
    </xf>
    <xf numFmtId="0" fontId="0" fillId="33" borderId="28" xfId="0" applyFill="1" applyBorder="1" applyAlignment="1">
      <alignment horizontal="center" vertical="center"/>
    </xf>
    <xf numFmtId="0" fontId="7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5" xfId="66" applyFont="1" applyBorder="1" applyAlignment="1">
      <alignment horizontal="center" vertical="center"/>
      <protection/>
    </xf>
    <xf numFmtId="0" fontId="7" fillId="0" borderId="30" xfId="66" applyFont="1" applyBorder="1" applyAlignment="1">
      <alignment horizontal="center" vertical="center"/>
      <protection/>
    </xf>
    <xf numFmtId="0" fontId="7" fillId="0" borderId="46" xfId="66" applyFont="1" applyBorder="1" applyAlignment="1">
      <alignment horizontal="center" vertical="center"/>
      <protection/>
    </xf>
    <xf numFmtId="0" fontId="10" fillId="33" borderId="28" xfId="66" applyFont="1" applyFill="1" applyBorder="1" applyAlignment="1">
      <alignment horizontal="center" vertical="center"/>
      <protection/>
    </xf>
    <xf numFmtId="0" fontId="14" fillId="33" borderId="0" xfId="66" applyFont="1" applyFill="1" applyBorder="1" applyAlignment="1">
      <alignment horizontal="center" vertical="center"/>
      <protection/>
    </xf>
    <xf numFmtId="0" fontId="14" fillId="33" borderId="60" xfId="66" applyFont="1" applyFill="1" applyBorder="1" applyAlignment="1">
      <alignment horizontal="center" vertical="center"/>
      <protection/>
    </xf>
    <xf numFmtId="0" fontId="7" fillId="0" borderId="57" xfId="64" applyFont="1" applyFill="1" applyBorder="1" applyAlignment="1">
      <alignment horizontal="center" vertical="center" shrinkToFit="1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61" xfId="67" applyFont="1" applyFill="1" applyBorder="1" applyAlignment="1">
      <alignment horizontal="center" vertical="center"/>
      <protection/>
    </xf>
    <xf numFmtId="0" fontId="11" fillId="0" borderId="62" xfId="67" applyFont="1" applyFill="1" applyBorder="1">
      <alignment/>
      <protection/>
    </xf>
    <xf numFmtId="0" fontId="11" fillId="0" borderId="21" xfId="67" applyFont="1" applyFill="1" applyBorder="1">
      <alignment/>
      <protection/>
    </xf>
    <xf numFmtId="0" fontId="13" fillId="0" borderId="63" xfId="66" applyFont="1" applyFill="1" applyBorder="1" applyAlignment="1">
      <alignment horizontal="center" vertical="center"/>
      <protection/>
    </xf>
    <xf numFmtId="0" fontId="13" fillId="0" borderId="28" xfId="66" applyFont="1" applyFill="1" applyBorder="1" applyAlignment="1">
      <alignment horizontal="center" vertical="center"/>
      <protection/>
    </xf>
    <xf numFmtId="0" fontId="13" fillId="0" borderId="48" xfId="66" applyFont="1" applyFill="1" applyBorder="1" applyAlignment="1">
      <alignment horizontal="center" vertical="center"/>
      <protection/>
    </xf>
    <xf numFmtId="0" fontId="13" fillId="0" borderId="47" xfId="66" applyFont="1" applyFill="1" applyBorder="1" applyAlignment="1">
      <alignment horizontal="center" vertical="center"/>
      <protection/>
    </xf>
    <xf numFmtId="0" fontId="13" fillId="0" borderId="61" xfId="66" applyFont="1" applyFill="1" applyBorder="1" applyAlignment="1">
      <alignment horizontal="center" vertical="center"/>
      <protection/>
    </xf>
    <xf numFmtId="20" fontId="11" fillId="0" borderId="15" xfId="64" applyNumberFormat="1" applyFont="1" applyFill="1" applyBorder="1" applyAlignment="1">
      <alignment horizontal="center" vertical="center"/>
      <protection/>
    </xf>
    <xf numFmtId="20" fontId="7" fillId="0" borderId="15" xfId="66" applyNumberFormat="1" applyFont="1" applyBorder="1" applyAlignment="1">
      <alignment horizontal="center" vertical="center"/>
      <protection/>
    </xf>
    <xf numFmtId="0" fontId="10" fillId="36" borderId="0" xfId="66" applyFont="1" applyFill="1" applyBorder="1" applyAlignment="1">
      <alignment horizontal="center" vertical="center"/>
      <protection/>
    </xf>
    <xf numFmtId="0" fontId="7" fillId="0" borderId="26" xfId="66" applyFont="1" applyFill="1" applyBorder="1" applyAlignment="1">
      <alignment horizontal="center" vertical="center"/>
      <protection/>
    </xf>
    <xf numFmtId="0" fontId="12" fillId="0" borderId="15" xfId="67" applyFont="1" applyFill="1" applyBorder="1" applyAlignment="1">
      <alignment horizontal="center" vertical="center" shrinkToFit="1"/>
      <protection/>
    </xf>
    <xf numFmtId="0" fontId="12" fillId="0" borderId="15" xfId="66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20" fontId="27" fillId="0" borderId="45" xfId="0" applyNumberFormat="1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20" fontId="27" fillId="0" borderId="15" xfId="0" applyNumberFormat="1" applyFont="1" applyFill="1" applyBorder="1" applyAlignment="1">
      <alignment horizontal="left" vertical="center" shrinkToFit="1"/>
    </xf>
    <xf numFmtId="20" fontId="27" fillId="0" borderId="15" xfId="0" applyNumberFormat="1" applyFont="1" applyFill="1" applyBorder="1" applyAlignment="1">
      <alignment horizontal="left" vertical="center"/>
    </xf>
    <xf numFmtId="20" fontId="27" fillId="34" borderId="15" xfId="0" applyNumberFormat="1" applyFont="1" applyFill="1" applyBorder="1" applyAlignment="1">
      <alignment horizontal="left" vertical="center"/>
    </xf>
    <xf numFmtId="20" fontId="27" fillId="34" borderId="15" xfId="0" applyNumberFormat="1" applyFont="1" applyFill="1" applyBorder="1" applyAlignment="1">
      <alignment horizontal="left" vertical="center" shrinkToFit="1"/>
    </xf>
    <xf numFmtId="0" fontId="27" fillId="0" borderId="0" xfId="0" applyFont="1" applyAlignment="1">
      <alignment horizontal="center" shrinkToFit="1"/>
    </xf>
    <xf numFmtId="0" fontId="27" fillId="0" borderId="28" xfId="0" applyFont="1" applyBorder="1" applyAlignment="1">
      <alignment horizontal="center" shrinkToFit="1"/>
    </xf>
    <xf numFmtId="20" fontId="27" fillId="0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2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0" fontId="3" fillId="34" borderId="15" xfId="0" applyNumberFormat="1" applyFont="1" applyFill="1" applyBorder="1" applyAlignment="1">
      <alignment horizontal="left" vertical="center" shrinkToFit="1"/>
    </xf>
    <xf numFmtId="20" fontId="3" fillId="34" borderId="15" xfId="0" applyNumberFormat="1" applyFont="1" applyFill="1" applyBorder="1" applyAlignment="1">
      <alignment horizontal="left" vertical="center"/>
    </xf>
    <xf numFmtId="20" fontId="3" fillId="0" borderId="15" xfId="0" applyNumberFormat="1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shrinkToFit="1"/>
    </xf>
    <xf numFmtId="0" fontId="21" fillId="0" borderId="64" xfId="0" applyFont="1" applyBorder="1" applyAlignment="1">
      <alignment horizontal="center" vertical="center"/>
    </xf>
    <xf numFmtId="56" fontId="21" fillId="0" borderId="0" xfId="0" applyNumberFormat="1" applyFont="1" applyBorder="1" applyAlignment="1">
      <alignment horizontal="center"/>
    </xf>
    <xf numFmtId="56" fontId="21" fillId="0" borderId="65" xfId="0" applyNumberFormat="1" applyFont="1" applyBorder="1" applyAlignment="1">
      <alignment horizontal="center"/>
    </xf>
    <xf numFmtId="0" fontId="21" fillId="0" borderId="6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28" xfId="61" applyFont="1" applyFill="1" applyBorder="1" applyAlignment="1">
      <alignment horizontal="left"/>
      <protection/>
    </xf>
    <xf numFmtId="20" fontId="26" fillId="0" borderId="45" xfId="66" applyNumberFormat="1" applyFont="1" applyFill="1" applyBorder="1" applyAlignment="1">
      <alignment horizontal="center" vertical="center"/>
      <protection/>
    </xf>
    <xf numFmtId="20" fontId="26" fillId="0" borderId="46" xfId="66" applyNumberFormat="1" applyFont="1" applyFill="1" applyBorder="1" applyAlignment="1">
      <alignment horizontal="center" vertical="center"/>
      <protection/>
    </xf>
    <xf numFmtId="0" fontId="26" fillId="0" borderId="45" xfId="66" applyFont="1" applyFill="1" applyBorder="1" applyAlignment="1">
      <alignment horizontal="center" vertical="center"/>
      <protection/>
    </xf>
    <xf numFmtId="0" fontId="26" fillId="0" borderId="30" xfId="66" applyFont="1" applyFill="1" applyBorder="1" applyAlignment="1">
      <alignment horizontal="center" vertical="center"/>
      <protection/>
    </xf>
    <xf numFmtId="0" fontId="26" fillId="0" borderId="46" xfId="66" applyFont="1" applyFill="1" applyBorder="1" applyAlignment="1">
      <alignment horizontal="center" vertical="center"/>
      <protection/>
    </xf>
    <xf numFmtId="0" fontId="26" fillId="0" borderId="17" xfId="66" applyFont="1" applyFill="1" applyBorder="1" applyAlignment="1">
      <alignment horizontal="center" vertical="center"/>
      <protection/>
    </xf>
    <xf numFmtId="0" fontId="29" fillId="0" borderId="0" xfId="66" applyFont="1" applyFill="1" applyBorder="1" applyAlignment="1">
      <alignment horizontal="center"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6" fillId="0" borderId="16" xfId="67" applyFont="1" applyFill="1" applyBorder="1" applyAlignment="1">
      <alignment horizontal="center" vertical="center"/>
      <protection/>
    </xf>
    <xf numFmtId="0" fontId="26" fillId="0" borderId="19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51" xfId="67" applyFont="1" applyFill="1" applyBorder="1">
      <alignment/>
      <protection/>
    </xf>
    <xf numFmtId="0" fontId="26" fillId="0" borderId="18" xfId="67" applyFont="1" applyFill="1" applyBorder="1">
      <alignment/>
      <protection/>
    </xf>
    <xf numFmtId="0" fontId="26" fillId="0" borderId="16" xfId="66" applyFont="1" applyFill="1" applyBorder="1" applyAlignment="1">
      <alignment horizontal="center" vertical="center"/>
      <protection/>
    </xf>
    <xf numFmtId="0" fontId="26" fillId="0" borderId="19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49" xfId="66" applyFont="1" applyFill="1" applyBorder="1" applyAlignment="1">
      <alignment horizontal="center" vertical="center"/>
      <protection/>
    </xf>
    <xf numFmtId="0" fontId="26" fillId="0" borderId="44" xfId="66" applyFont="1" applyFill="1" applyBorder="1" applyAlignment="1">
      <alignment horizontal="center" vertical="center"/>
      <protection/>
    </xf>
    <xf numFmtId="0" fontId="67" fillId="0" borderId="17" xfId="66" applyFont="1" applyFill="1" applyBorder="1" applyAlignment="1">
      <alignment horizontal="center" vertical="center"/>
      <protection/>
    </xf>
    <xf numFmtId="20" fontId="26" fillId="0" borderId="70" xfId="66" applyNumberFormat="1" applyFont="1" applyFill="1" applyBorder="1" applyAlignment="1">
      <alignment horizontal="center" vertical="center"/>
      <protection/>
    </xf>
    <xf numFmtId="20" fontId="26" fillId="0" borderId="71" xfId="66" applyNumberFormat="1" applyFont="1" applyFill="1" applyBorder="1" applyAlignment="1">
      <alignment horizontal="center" vertical="center"/>
      <protection/>
    </xf>
    <xf numFmtId="0" fontId="26" fillId="0" borderId="70" xfId="67" applyFont="1" applyFill="1" applyBorder="1" applyAlignment="1">
      <alignment horizontal="center" vertical="center"/>
      <protection/>
    </xf>
    <xf numFmtId="0" fontId="26" fillId="0" borderId="34" xfId="67" applyFont="1" applyFill="1" applyBorder="1" applyAlignment="1">
      <alignment horizontal="center" vertical="center"/>
      <protection/>
    </xf>
    <xf numFmtId="0" fontId="26" fillId="0" borderId="72" xfId="67" applyFont="1" applyFill="1" applyBorder="1" applyAlignment="1">
      <alignment horizontal="center" vertical="center"/>
      <protection/>
    </xf>
    <xf numFmtId="0" fontId="26" fillId="0" borderId="73" xfId="67" applyFont="1" applyFill="1" applyBorder="1">
      <alignment/>
      <protection/>
    </xf>
    <xf numFmtId="0" fontId="26" fillId="0" borderId="33" xfId="67" applyFont="1" applyFill="1" applyBorder="1">
      <alignment/>
      <protection/>
    </xf>
    <xf numFmtId="0" fontId="26" fillId="0" borderId="70" xfId="66" applyFont="1" applyFill="1" applyBorder="1" applyAlignment="1">
      <alignment horizontal="center" vertical="center"/>
      <protection/>
    </xf>
    <xf numFmtId="0" fontId="26" fillId="0" borderId="34" xfId="66" applyFont="1" applyFill="1" applyBorder="1" applyAlignment="1">
      <alignment horizontal="center" vertical="center"/>
      <protection/>
    </xf>
    <xf numFmtId="0" fontId="26" fillId="0" borderId="72" xfId="66" applyFont="1" applyFill="1" applyBorder="1" applyAlignment="1">
      <alignment horizontal="center" vertical="center"/>
      <protection/>
    </xf>
    <xf numFmtId="0" fontId="26" fillId="0" borderId="74" xfId="66" applyFont="1" applyFill="1" applyBorder="1" applyAlignment="1">
      <alignment horizontal="center" vertical="center"/>
      <protection/>
    </xf>
    <xf numFmtId="0" fontId="26" fillId="0" borderId="71" xfId="66" applyFont="1" applyFill="1" applyBorder="1" applyAlignment="1">
      <alignment horizontal="center" vertical="center"/>
      <protection/>
    </xf>
    <xf numFmtId="0" fontId="67" fillId="0" borderId="32" xfId="66" applyFont="1" applyFill="1" applyBorder="1" applyAlignment="1">
      <alignment horizontal="center" vertical="center"/>
      <protection/>
    </xf>
    <xf numFmtId="20" fontId="26" fillId="0" borderId="26" xfId="66" applyNumberFormat="1" applyFont="1" applyFill="1" applyBorder="1" applyAlignment="1">
      <alignment horizontal="center" vertical="center"/>
      <protection/>
    </xf>
    <xf numFmtId="20" fontId="26" fillId="0" borderId="60" xfId="66" applyNumberFormat="1" applyFont="1" applyFill="1" applyBorder="1" applyAlignment="1">
      <alignment horizontal="center" vertical="center"/>
      <protection/>
    </xf>
    <xf numFmtId="0" fontId="26" fillId="0" borderId="47" xfId="67" applyFont="1" applyFill="1" applyBorder="1" applyAlignment="1">
      <alignment horizontal="center" vertical="center"/>
      <protection/>
    </xf>
    <xf numFmtId="0" fontId="26" fillId="0" borderId="28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62" xfId="67" applyFont="1" applyFill="1" applyBorder="1">
      <alignment/>
      <protection/>
    </xf>
    <xf numFmtId="0" fontId="26" fillId="0" borderId="21" xfId="67" applyFont="1" applyFill="1" applyBorder="1">
      <alignment/>
      <protection/>
    </xf>
    <xf numFmtId="0" fontId="26" fillId="0" borderId="47" xfId="66" applyFont="1" applyFill="1" applyBorder="1" applyAlignment="1">
      <alignment horizontal="center" vertical="center"/>
      <protection/>
    </xf>
    <xf numFmtId="0" fontId="26" fillId="0" borderId="28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63" xfId="66" applyFont="1" applyFill="1" applyBorder="1" applyAlignment="1">
      <alignment horizontal="center" vertical="center"/>
      <protection/>
    </xf>
    <xf numFmtId="0" fontId="26" fillId="0" borderId="48" xfId="66" applyFont="1" applyFill="1" applyBorder="1" applyAlignment="1">
      <alignment horizontal="center" vertical="center"/>
      <protection/>
    </xf>
    <xf numFmtId="0" fontId="26" fillId="0" borderId="36" xfId="66" applyFont="1" applyFill="1" applyBorder="1" applyAlignment="1">
      <alignment horizontal="center" vertical="center"/>
      <protection/>
    </xf>
    <xf numFmtId="0" fontId="26" fillId="0" borderId="45" xfId="67" applyFont="1" applyFill="1" applyBorder="1" applyAlignment="1">
      <alignment horizontal="center" vertical="center"/>
      <protection/>
    </xf>
    <xf numFmtId="0" fontId="26" fillId="0" borderId="30" xfId="67" applyFont="1" applyFill="1" applyBorder="1" applyAlignment="1">
      <alignment horizontal="center" vertical="center"/>
      <protection/>
    </xf>
    <xf numFmtId="0" fontId="26" fillId="0" borderId="75" xfId="67" applyFont="1" applyFill="1" applyBorder="1" applyAlignment="1">
      <alignment horizontal="center" vertical="center"/>
      <protection/>
    </xf>
    <xf numFmtId="0" fontId="26" fillId="0" borderId="76" xfId="67" applyFont="1" applyFill="1" applyBorder="1">
      <alignment/>
      <protection/>
    </xf>
    <xf numFmtId="0" fontId="26" fillId="0" borderId="29" xfId="67" applyFont="1" applyFill="1" applyBorder="1">
      <alignment/>
      <protection/>
    </xf>
    <xf numFmtId="0" fontId="26" fillId="0" borderId="75" xfId="66" applyFont="1" applyFill="1" applyBorder="1" applyAlignment="1">
      <alignment horizontal="center" vertical="center"/>
      <protection/>
    </xf>
    <xf numFmtId="0" fontId="26" fillId="0" borderId="77" xfId="66" applyFont="1" applyFill="1" applyBorder="1" applyAlignment="1">
      <alignment horizontal="center" vertical="center"/>
      <protection/>
    </xf>
    <xf numFmtId="0" fontId="26" fillId="0" borderId="32" xfId="66" applyFont="1" applyFill="1" applyBorder="1" applyAlignment="1">
      <alignment horizontal="center" vertical="center"/>
      <protection/>
    </xf>
    <xf numFmtId="56" fontId="11" fillId="34" borderId="17" xfId="66" applyNumberFormat="1" applyFont="1" applyFill="1" applyBorder="1" applyAlignment="1">
      <alignment horizontal="center" vertical="center"/>
      <protection/>
    </xf>
    <xf numFmtId="56" fontId="11" fillId="34" borderId="36" xfId="66" applyNumberFormat="1" applyFont="1" applyFill="1" applyBorder="1" applyAlignment="1">
      <alignment horizontal="center" vertical="center"/>
      <protection/>
    </xf>
    <xf numFmtId="56" fontId="11" fillId="34" borderId="78" xfId="66" applyNumberFormat="1" applyFont="1" applyFill="1" applyBorder="1" applyAlignment="1">
      <alignment horizontal="center" vertical="center"/>
      <protection/>
    </xf>
    <xf numFmtId="56" fontId="11" fillId="34" borderId="79" xfId="66" applyNumberFormat="1" applyFont="1" applyFill="1" applyBorder="1" applyAlignment="1">
      <alignment horizontal="center" vertical="center"/>
      <protection/>
    </xf>
    <xf numFmtId="0" fontId="11" fillId="34" borderId="45" xfId="66" applyFont="1" applyFill="1" applyBorder="1" applyAlignment="1">
      <alignment horizontal="center" vertical="center"/>
      <protection/>
    </xf>
    <xf numFmtId="0" fontId="11" fillId="34" borderId="30" xfId="66" applyFont="1" applyFill="1" applyBorder="1" applyAlignment="1">
      <alignment horizontal="center" vertical="center"/>
      <protection/>
    </xf>
    <xf numFmtId="0" fontId="11" fillId="34" borderId="46" xfId="66" applyFont="1" applyFill="1" applyBorder="1" applyAlignment="1">
      <alignment horizontal="center" vertical="center"/>
      <protection/>
    </xf>
    <xf numFmtId="0" fontId="11" fillId="34" borderId="26" xfId="66" applyFont="1" applyFill="1" applyBorder="1" applyAlignment="1">
      <alignment horizontal="center" vertical="center"/>
      <protection/>
    </xf>
    <xf numFmtId="0" fontId="11" fillId="34" borderId="0" xfId="66" applyFont="1" applyFill="1" applyBorder="1" applyAlignment="1">
      <alignment horizontal="center" vertical="center"/>
      <protection/>
    </xf>
    <xf numFmtId="0" fontId="11" fillId="34" borderId="60" xfId="66" applyFont="1" applyFill="1" applyBorder="1" applyAlignment="1">
      <alignment horizontal="center" vertical="center"/>
      <protection/>
    </xf>
    <xf numFmtId="0" fontId="11" fillId="34" borderId="80" xfId="66" applyFont="1" applyFill="1" applyBorder="1" applyAlignment="1">
      <alignment horizontal="center" vertical="center"/>
      <protection/>
    </xf>
    <xf numFmtId="0" fontId="11" fillId="34" borderId="81" xfId="66" applyFont="1" applyFill="1" applyBorder="1" applyAlignment="1">
      <alignment horizontal="center" vertical="center"/>
      <protection/>
    </xf>
    <xf numFmtId="0" fontId="11" fillId="34" borderId="82" xfId="66" applyFont="1" applyFill="1" applyBorder="1" applyAlignment="1">
      <alignment horizontal="center" vertical="center"/>
      <protection/>
    </xf>
    <xf numFmtId="0" fontId="11" fillId="34" borderId="83" xfId="66" applyFont="1" applyFill="1" applyBorder="1" applyAlignment="1">
      <alignment horizontal="center" vertical="center"/>
      <protection/>
    </xf>
    <xf numFmtId="0" fontId="11" fillId="34" borderId="84" xfId="66" applyFont="1" applyFill="1" applyBorder="1" applyAlignment="1">
      <alignment horizontal="center" vertical="center"/>
      <protection/>
    </xf>
    <xf numFmtId="0" fontId="11" fillId="34" borderId="85" xfId="66" applyFont="1" applyFill="1" applyBorder="1" applyAlignment="1">
      <alignment horizontal="center" vertical="center"/>
      <protection/>
    </xf>
    <xf numFmtId="20" fontId="11" fillId="34" borderId="45" xfId="66" applyNumberFormat="1" applyFont="1" applyFill="1" applyBorder="1" applyAlignment="1">
      <alignment horizontal="center" vertical="center"/>
      <protection/>
    </xf>
    <xf numFmtId="20" fontId="11" fillId="34" borderId="46" xfId="66" applyNumberFormat="1" applyFont="1" applyFill="1" applyBorder="1" applyAlignment="1">
      <alignment horizontal="center" vertical="center"/>
      <protection/>
    </xf>
    <xf numFmtId="0" fontId="11" fillId="34" borderId="17" xfId="66" applyFont="1" applyFill="1" applyBorder="1" applyAlignment="1">
      <alignment horizontal="center" vertical="center"/>
      <protection/>
    </xf>
    <xf numFmtId="0" fontId="11" fillId="34" borderId="50" xfId="67" applyFont="1" applyFill="1" applyBorder="1" applyAlignment="1">
      <alignment horizontal="center" vertical="center"/>
      <protection/>
    </xf>
    <xf numFmtId="0" fontId="11" fillId="34" borderId="51" xfId="67" applyFont="1" applyFill="1" applyBorder="1">
      <alignment/>
      <protection/>
    </xf>
    <xf numFmtId="0" fontId="11" fillId="34" borderId="18" xfId="67" applyFont="1" applyFill="1" applyBorder="1">
      <alignment/>
      <protection/>
    </xf>
    <xf numFmtId="0" fontId="11" fillId="34" borderId="16" xfId="66" applyFont="1" applyFill="1" applyBorder="1" applyAlignment="1">
      <alignment horizontal="center" vertical="center"/>
      <protection/>
    </xf>
    <xf numFmtId="0" fontId="11" fillId="34" borderId="19" xfId="66" applyFont="1" applyFill="1" applyBorder="1" applyAlignment="1">
      <alignment horizontal="center" vertical="center"/>
      <protection/>
    </xf>
    <xf numFmtId="0" fontId="11" fillId="34" borderId="50" xfId="66" applyFont="1" applyFill="1" applyBorder="1" applyAlignment="1">
      <alignment horizontal="center" vertical="center"/>
      <protection/>
    </xf>
    <xf numFmtId="20" fontId="11" fillId="34" borderId="16" xfId="66" applyNumberFormat="1" applyFont="1" applyFill="1" applyBorder="1" applyAlignment="1">
      <alignment horizontal="center" vertical="center"/>
      <protection/>
    </xf>
    <xf numFmtId="20" fontId="11" fillId="34" borderId="44" xfId="66" applyNumberFormat="1" applyFont="1" applyFill="1" applyBorder="1" applyAlignment="1">
      <alignment horizontal="center" vertical="center"/>
      <protection/>
    </xf>
    <xf numFmtId="0" fontId="11" fillId="34" borderId="16" xfId="67" applyFont="1" applyFill="1" applyBorder="1" applyAlignment="1">
      <alignment horizontal="center" vertical="center"/>
      <protection/>
    </xf>
    <xf numFmtId="0" fontId="11" fillId="34" borderId="19" xfId="67" applyFont="1" applyFill="1" applyBorder="1" applyAlignment="1">
      <alignment horizontal="center" vertical="center"/>
      <protection/>
    </xf>
    <xf numFmtId="0" fontId="11" fillId="34" borderId="49" xfId="66" applyFont="1" applyFill="1" applyBorder="1" applyAlignment="1">
      <alignment horizontal="center" vertical="center"/>
      <protection/>
    </xf>
    <xf numFmtId="0" fontId="11" fillId="34" borderId="44" xfId="66" applyFont="1" applyFill="1" applyBorder="1" applyAlignment="1">
      <alignment horizontal="center" vertical="center"/>
      <protection/>
    </xf>
    <xf numFmtId="0" fontId="11" fillId="34" borderId="45" xfId="67" applyFont="1" applyFill="1" applyBorder="1" applyAlignment="1">
      <alignment horizontal="center" vertical="center"/>
      <protection/>
    </xf>
    <xf numFmtId="0" fontId="11" fillId="34" borderId="30" xfId="67" applyFont="1" applyFill="1" applyBorder="1" applyAlignment="1">
      <alignment horizontal="center" vertical="center"/>
      <protection/>
    </xf>
    <xf numFmtId="0" fontId="11" fillId="34" borderId="75" xfId="67" applyFont="1" applyFill="1" applyBorder="1" applyAlignment="1">
      <alignment horizontal="center" vertical="center"/>
      <protection/>
    </xf>
    <xf numFmtId="0" fontId="11" fillId="34" borderId="76" xfId="67" applyFont="1" applyFill="1" applyBorder="1">
      <alignment/>
      <protection/>
    </xf>
    <xf numFmtId="0" fontId="11" fillId="34" borderId="29" xfId="67" applyFont="1" applyFill="1" applyBorder="1">
      <alignment/>
      <protection/>
    </xf>
    <xf numFmtId="0" fontId="11" fillId="34" borderId="75" xfId="66" applyFont="1" applyFill="1" applyBorder="1" applyAlignment="1">
      <alignment horizontal="center" vertical="center"/>
      <protection/>
    </xf>
    <xf numFmtId="20" fontId="11" fillId="34" borderId="26" xfId="66" applyNumberFormat="1" applyFont="1" applyFill="1" applyBorder="1" applyAlignment="1">
      <alignment horizontal="center" vertical="center"/>
      <protection/>
    </xf>
    <xf numFmtId="20" fontId="11" fillId="34" borderId="60" xfId="66" applyNumberFormat="1" applyFont="1" applyFill="1" applyBorder="1" applyAlignment="1">
      <alignment horizontal="center" vertical="center"/>
      <protection/>
    </xf>
    <xf numFmtId="0" fontId="11" fillId="34" borderId="47" xfId="67" applyFont="1" applyFill="1" applyBorder="1" applyAlignment="1">
      <alignment horizontal="center" vertical="center"/>
      <protection/>
    </xf>
    <xf numFmtId="0" fontId="11" fillId="34" borderId="28" xfId="67" applyFont="1" applyFill="1" applyBorder="1" applyAlignment="1">
      <alignment horizontal="center" vertical="center"/>
      <protection/>
    </xf>
    <xf numFmtId="0" fontId="11" fillId="34" borderId="77" xfId="66" applyFont="1" applyFill="1" applyBorder="1" applyAlignment="1">
      <alignment horizontal="center" vertical="center"/>
      <protection/>
    </xf>
    <xf numFmtId="0" fontId="11" fillId="34" borderId="63" xfId="66" applyFont="1" applyFill="1" applyBorder="1" applyAlignment="1">
      <alignment horizontal="center" vertical="center"/>
      <protection/>
    </xf>
    <xf numFmtId="0" fontId="11" fillId="34" borderId="28" xfId="66" applyFont="1" applyFill="1" applyBorder="1" applyAlignment="1">
      <alignment horizontal="center" vertical="center"/>
      <protection/>
    </xf>
    <xf numFmtId="0" fontId="11" fillId="34" borderId="48" xfId="66" applyFont="1" applyFill="1" applyBorder="1" applyAlignment="1">
      <alignment horizontal="center" vertical="center"/>
      <protection/>
    </xf>
    <xf numFmtId="0" fontId="11" fillId="34" borderId="61" xfId="67" applyFont="1" applyFill="1" applyBorder="1" applyAlignment="1">
      <alignment horizontal="center" vertical="center"/>
      <protection/>
    </xf>
    <xf numFmtId="0" fontId="11" fillId="34" borderId="62" xfId="67" applyFont="1" applyFill="1" applyBorder="1">
      <alignment/>
      <protection/>
    </xf>
    <xf numFmtId="0" fontId="11" fillId="34" borderId="21" xfId="67" applyFont="1" applyFill="1" applyBorder="1">
      <alignment/>
      <protection/>
    </xf>
    <xf numFmtId="0" fontId="11" fillId="34" borderId="47" xfId="66" applyFont="1" applyFill="1" applyBorder="1" applyAlignment="1">
      <alignment horizontal="center" vertical="center"/>
      <protection/>
    </xf>
    <xf numFmtId="0" fontId="11" fillId="34" borderId="61" xfId="66" applyFont="1" applyFill="1" applyBorder="1" applyAlignment="1">
      <alignment horizontal="center" vertical="center"/>
      <protection/>
    </xf>
    <xf numFmtId="0" fontId="11" fillId="34" borderId="86" xfId="66" applyFont="1" applyFill="1" applyBorder="1" applyAlignment="1">
      <alignment horizontal="center" vertical="center"/>
      <protection/>
    </xf>
    <xf numFmtId="0" fontId="11" fillId="34" borderId="39" xfId="66" applyFont="1" applyFill="1" applyBorder="1" applyAlignment="1">
      <alignment horizontal="center" vertical="center"/>
      <protection/>
    </xf>
    <xf numFmtId="0" fontId="11" fillId="34" borderId="87" xfId="66" applyFont="1" applyFill="1" applyBorder="1" applyAlignment="1">
      <alignment horizontal="center" vertical="center"/>
      <protection/>
    </xf>
    <xf numFmtId="20" fontId="11" fillId="34" borderId="88" xfId="66" applyNumberFormat="1" applyFont="1" applyFill="1" applyBorder="1" applyAlignment="1">
      <alignment horizontal="center" vertical="center"/>
      <protection/>
    </xf>
    <xf numFmtId="20" fontId="11" fillId="34" borderId="87" xfId="66" applyNumberFormat="1" applyFont="1" applyFill="1" applyBorder="1" applyAlignment="1">
      <alignment horizontal="center" vertical="center"/>
      <protection/>
    </xf>
    <xf numFmtId="0" fontId="11" fillId="34" borderId="88" xfId="67" applyFont="1" applyFill="1" applyBorder="1" applyAlignment="1">
      <alignment horizontal="center" vertical="center"/>
      <protection/>
    </xf>
    <xf numFmtId="0" fontId="11" fillId="34" borderId="39" xfId="67" applyFont="1" applyFill="1" applyBorder="1" applyAlignment="1">
      <alignment horizontal="center" vertical="center"/>
      <protection/>
    </xf>
    <xf numFmtId="0" fontId="11" fillId="34" borderId="89" xfId="67" applyFont="1" applyFill="1" applyBorder="1" applyAlignment="1">
      <alignment horizontal="center" vertical="center"/>
      <protection/>
    </xf>
    <xf numFmtId="0" fontId="11" fillId="34" borderId="90" xfId="67" applyFont="1" applyFill="1" applyBorder="1">
      <alignment/>
      <protection/>
    </xf>
    <xf numFmtId="0" fontId="11" fillId="34" borderId="38" xfId="67" applyFont="1" applyFill="1" applyBorder="1">
      <alignment/>
      <protection/>
    </xf>
    <xf numFmtId="0" fontId="11" fillId="34" borderId="88" xfId="66" applyFont="1" applyFill="1" applyBorder="1" applyAlignment="1">
      <alignment horizontal="center" vertical="center"/>
      <protection/>
    </xf>
    <xf numFmtId="0" fontId="11" fillId="34" borderId="89" xfId="66" applyFont="1" applyFill="1" applyBorder="1" applyAlignment="1">
      <alignment horizontal="center" vertical="center"/>
      <protection/>
    </xf>
    <xf numFmtId="0" fontId="11" fillId="34" borderId="74" xfId="66" applyFont="1" applyFill="1" applyBorder="1" applyAlignment="1">
      <alignment horizontal="center" vertical="center"/>
      <protection/>
    </xf>
    <xf numFmtId="0" fontId="11" fillId="34" borderId="34" xfId="66" applyFont="1" applyFill="1" applyBorder="1" applyAlignment="1">
      <alignment horizontal="center" vertical="center"/>
      <protection/>
    </xf>
    <xf numFmtId="0" fontId="11" fillId="34" borderId="71" xfId="66" applyFont="1" applyFill="1" applyBorder="1" applyAlignment="1">
      <alignment horizontal="center" vertical="center"/>
      <protection/>
    </xf>
    <xf numFmtId="20" fontId="11" fillId="34" borderId="70" xfId="66" applyNumberFormat="1" applyFont="1" applyFill="1" applyBorder="1" applyAlignment="1">
      <alignment horizontal="center" vertical="center"/>
      <protection/>
    </xf>
    <xf numFmtId="20" fontId="11" fillId="34" borderId="71" xfId="66" applyNumberFormat="1" applyFont="1" applyFill="1" applyBorder="1" applyAlignment="1">
      <alignment horizontal="center" vertical="center"/>
      <protection/>
    </xf>
    <xf numFmtId="0" fontId="11" fillId="34" borderId="70" xfId="67" applyFont="1" applyFill="1" applyBorder="1" applyAlignment="1">
      <alignment horizontal="center" vertical="center"/>
      <protection/>
    </xf>
    <xf numFmtId="0" fontId="11" fillId="34" borderId="34" xfId="67" applyFont="1" applyFill="1" applyBorder="1" applyAlignment="1">
      <alignment horizontal="center" vertical="center"/>
      <protection/>
    </xf>
    <xf numFmtId="0" fontId="11" fillId="34" borderId="72" xfId="67" applyFont="1" applyFill="1" applyBorder="1" applyAlignment="1">
      <alignment horizontal="center" vertical="center"/>
      <protection/>
    </xf>
    <xf numFmtId="0" fontId="11" fillId="34" borderId="73" xfId="67" applyFont="1" applyFill="1" applyBorder="1">
      <alignment/>
      <protection/>
    </xf>
    <xf numFmtId="0" fontId="11" fillId="34" borderId="33" xfId="67" applyFont="1" applyFill="1" applyBorder="1">
      <alignment/>
      <protection/>
    </xf>
    <xf numFmtId="0" fontId="11" fillId="34" borderId="70" xfId="66" applyFont="1" applyFill="1" applyBorder="1" applyAlignment="1">
      <alignment horizontal="center" vertical="center"/>
      <protection/>
    </xf>
    <xf numFmtId="0" fontId="11" fillId="34" borderId="72" xfId="66" applyFont="1" applyFill="1" applyBorder="1" applyAlignment="1">
      <alignment horizontal="center" vertical="center"/>
      <protection/>
    </xf>
    <xf numFmtId="0" fontId="65" fillId="35" borderId="16" xfId="60" applyFont="1" applyFill="1" applyBorder="1" applyAlignment="1">
      <alignment horizontal="center"/>
      <protection/>
    </xf>
    <xf numFmtId="0" fontId="65" fillId="35" borderId="44" xfId="60" applyFont="1" applyFill="1" applyBorder="1" applyAlignment="1">
      <alignment horizontal="center"/>
      <protection/>
    </xf>
    <xf numFmtId="0" fontId="0" fillId="0" borderId="16" xfId="60" applyFont="1" applyBorder="1" applyAlignment="1">
      <alignment horizontal="center"/>
      <protection/>
    </xf>
    <xf numFmtId="0" fontId="0" fillId="0" borderId="44" xfId="60" applyBorder="1" applyAlignment="1">
      <alignment horizontal="center"/>
      <protection/>
    </xf>
    <xf numFmtId="0" fontId="0" fillId="0" borderId="16" xfId="60" applyBorder="1" applyAlignment="1">
      <alignment horizontal="center"/>
      <protection/>
    </xf>
    <xf numFmtId="0" fontId="10" fillId="38" borderId="28" xfId="66" applyFont="1" applyFill="1" applyBorder="1" applyAlignment="1">
      <alignment horizontal="center" vertical="center"/>
      <protection/>
    </xf>
    <xf numFmtId="0" fontId="25" fillId="39" borderId="28" xfId="66" applyFont="1" applyFill="1" applyBorder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09 クラブユース U15宮城日程．結果 0429" xfId="64"/>
    <cellStyle name="標準_８チ‐ムリ‐グ表(原本）" xfId="65"/>
    <cellStyle name="標準_Cグループ日程(1)" xfId="66"/>
    <cellStyle name="標準_Sheet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349567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14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6553200"/>
          <a:ext cx="25717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9525</xdr:rowOff>
    </xdr:from>
    <xdr:to>
      <xdr:col>11</xdr:col>
      <xdr:colOff>0</xdr:colOff>
      <xdr:row>73</xdr:row>
      <xdr:rowOff>0</xdr:rowOff>
    </xdr:to>
    <xdr:sp>
      <xdr:nvSpPr>
        <xdr:cNvPr id="3" name="Line 1"/>
        <xdr:cNvSpPr>
          <a:spLocks/>
        </xdr:cNvSpPr>
      </xdr:nvSpPr>
      <xdr:spPr>
        <a:xfrm>
          <a:off x="1143000" y="12192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95</xdr:row>
      <xdr:rowOff>9525</xdr:rowOff>
    </xdr:from>
    <xdr:to>
      <xdr:col>11</xdr:col>
      <xdr:colOff>0</xdr:colOff>
      <xdr:row>101</xdr:row>
      <xdr:rowOff>9525</xdr:rowOff>
    </xdr:to>
    <xdr:sp>
      <xdr:nvSpPr>
        <xdr:cNvPr id="4" name="Line 1"/>
        <xdr:cNvSpPr>
          <a:spLocks/>
        </xdr:cNvSpPr>
      </xdr:nvSpPr>
      <xdr:spPr>
        <a:xfrm>
          <a:off x="1143000" y="17526000"/>
          <a:ext cx="19240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9525</xdr:rowOff>
    </xdr:from>
    <xdr:to>
      <xdr:col>11</xdr:col>
      <xdr:colOff>0</xdr:colOff>
      <xdr:row>59</xdr:row>
      <xdr:rowOff>0</xdr:rowOff>
    </xdr:to>
    <xdr:sp>
      <xdr:nvSpPr>
        <xdr:cNvPr id="5" name="Line 1"/>
        <xdr:cNvSpPr>
          <a:spLocks/>
        </xdr:cNvSpPr>
      </xdr:nvSpPr>
      <xdr:spPr>
        <a:xfrm>
          <a:off x="1143000" y="9525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9525</xdr:rowOff>
    </xdr:from>
    <xdr:to>
      <xdr:col>11</xdr:col>
      <xdr:colOff>0</xdr:colOff>
      <xdr:row>87</xdr:row>
      <xdr:rowOff>0</xdr:rowOff>
    </xdr:to>
    <xdr:sp>
      <xdr:nvSpPr>
        <xdr:cNvPr id="6" name="Line 1"/>
        <xdr:cNvSpPr>
          <a:spLocks/>
        </xdr:cNvSpPr>
      </xdr:nvSpPr>
      <xdr:spPr>
        <a:xfrm>
          <a:off x="1143000" y="14859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7" name="Line 1"/>
        <xdr:cNvSpPr>
          <a:spLocks/>
        </xdr:cNvSpPr>
      </xdr:nvSpPr>
      <xdr:spPr>
        <a:xfrm>
          <a:off x="1143000" y="349567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9525</xdr:rowOff>
    </xdr:from>
    <xdr:to>
      <xdr:col>11</xdr:col>
      <xdr:colOff>0</xdr:colOff>
      <xdr:row>73</xdr:row>
      <xdr:rowOff>0</xdr:rowOff>
    </xdr:to>
    <xdr:sp>
      <xdr:nvSpPr>
        <xdr:cNvPr id="8" name="Line 1"/>
        <xdr:cNvSpPr>
          <a:spLocks/>
        </xdr:cNvSpPr>
      </xdr:nvSpPr>
      <xdr:spPr>
        <a:xfrm>
          <a:off x="1143000" y="12192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9525</xdr:rowOff>
    </xdr:from>
    <xdr:to>
      <xdr:col>11</xdr:col>
      <xdr:colOff>0</xdr:colOff>
      <xdr:row>87</xdr:row>
      <xdr:rowOff>0</xdr:rowOff>
    </xdr:to>
    <xdr:sp>
      <xdr:nvSpPr>
        <xdr:cNvPr id="9" name="Line 1"/>
        <xdr:cNvSpPr>
          <a:spLocks/>
        </xdr:cNvSpPr>
      </xdr:nvSpPr>
      <xdr:spPr>
        <a:xfrm>
          <a:off x="1143000" y="14859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9525</xdr:rowOff>
    </xdr:from>
    <xdr:to>
      <xdr:col>11</xdr:col>
      <xdr:colOff>0</xdr:colOff>
      <xdr:row>73</xdr:row>
      <xdr:rowOff>0</xdr:rowOff>
    </xdr:to>
    <xdr:sp>
      <xdr:nvSpPr>
        <xdr:cNvPr id="10" name="Line 1"/>
        <xdr:cNvSpPr>
          <a:spLocks/>
        </xdr:cNvSpPr>
      </xdr:nvSpPr>
      <xdr:spPr>
        <a:xfrm>
          <a:off x="1143000" y="12192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9525</xdr:rowOff>
    </xdr:from>
    <xdr:to>
      <xdr:col>11</xdr:col>
      <xdr:colOff>0</xdr:colOff>
      <xdr:row>87</xdr:row>
      <xdr:rowOff>0</xdr:rowOff>
    </xdr:to>
    <xdr:sp>
      <xdr:nvSpPr>
        <xdr:cNvPr id="11" name="Line 1"/>
        <xdr:cNvSpPr>
          <a:spLocks/>
        </xdr:cNvSpPr>
      </xdr:nvSpPr>
      <xdr:spPr>
        <a:xfrm>
          <a:off x="1143000" y="14859000"/>
          <a:ext cx="1924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12" name="Line 1"/>
        <xdr:cNvSpPr>
          <a:spLocks/>
        </xdr:cNvSpPr>
      </xdr:nvSpPr>
      <xdr:spPr>
        <a:xfrm>
          <a:off x="1143000" y="349567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72</xdr:row>
      <xdr:rowOff>0</xdr:rowOff>
    </xdr:from>
    <xdr:to>
      <xdr:col>0</xdr:col>
      <xdr:colOff>304800</xdr:colOff>
      <xdr:row>76</xdr:row>
      <xdr:rowOff>171450</xdr:rowOff>
    </xdr:to>
    <xdr:sp>
      <xdr:nvSpPr>
        <xdr:cNvPr id="1" name="直線コネクタ 1"/>
        <xdr:cNvSpPr>
          <a:spLocks/>
        </xdr:cNvSpPr>
      </xdr:nvSpPr>
      <xdr:spPr>
        <a:xfrm>
          <a:off x="304800" y="15773400"/>
          <a:ext cx="0" cy="1047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74</xdr:row>
      <xdr:rowOff>9525</xdr:rowOff>
    </xdr:from>
    <xdr:to>
      <xdr:col>1</xdr:col>
      <xdr:colOff>371475</xdr:colOff>
      <xdr:row>76</xdr:row>
      <xdr:rowOff>171450</xdr:rowOff>
    </xdr:to>
    <xdr:sp>
      <xdr:nvSpPr>
        <xdr:cNvPr id="2" name="直線コネクタ 2"/>
        <xdr:cNvSpPr>
          <a:spLocks/>
        </xdr:cNvSpPr>
      </xdr:nvSpPr>
      <xdr:spPr>
        <a:xfrm>
          <a:off x="1028700" y="16221075"/>
          <a:ext cx="0" cy="600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74</xdr:row>
      <xdr:rowOff>0</xdr:rowOff>
    </xdr:from>
    <xdr:to>
      <xdr:col>2</xdr:col>
      <xdr:colOff>342900</xdr:colOff>
      <xdr:row>76</xdr:row>
      <xdr:rowOff>171450</xdr:rowOff>
    </xdr:to>
    <xdr:sp>
      <xdr:nvSpPr>
        <xdr:cNvPr id="3" name="直線コネクタ 3"/>
        <xdr:cNvSpPr>
          <a:spLocks/>
        </xdr:cNvSpPr>
      </xdr:nvSpPr>
      <xdr:spPr>
        <a:xfrm>
          <a:off x="2409825" y="16211550"/>
          <a:ext cx="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74</xdr:row>
      <xdr:rowOff>9525</xdr:rowOff>
    </xdr:from>
    <xdr:to>
      <xdr:col>3</xdr:col>
      <xdr:colOff>342900</xdr:colOff>
      <xdr:row>76</xdr:row>
      <xdr:rowOff>180975</xdr:rowOff>
    </xdr:to>
    <xdr:sp>
      <xdr:nvSpPr>
        <xdr:cNvPr id="4" name="直線コネクタ 4"/>
        <xdr:cNvSpPr>
          <a:spLocks/>
        </xdr:cNvSpPr>
      </xdr:nvSpPr>
      <xdr:spPr>
        <a:xfrm>
          <a:off x="3067050" y="16221075"/>
          <a:ext cx="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74</xdr:row>
      <xdr:rowOff>19050</xdr:rowOff>
    </xdr:from>
    <xdr:to>
      <xdr:col>8</xdr:col>
      <xdr:colOff>333375</xdr:colOff>
      <xdr:row>77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6343650" y="16230600"/>
          <a:ext cx="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74</xdr:row>
      <xdr:rowOff>19050</xdr:rowOff>
    </xdr:from>
    <xdr:to>
      <xdr:col>9</xdr:col>
      <xdr:colOff>352425</xdr:colOff>
      <xdr:row>77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7019925" y="16230600"/>
          <a:ext cx="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72</xdr:row>
      <xdr:rowOff>9525</xdr:rowOff>
    </xdr:from>
    <xdr:to>
      <xdr:col>5</xdr:col>
      <xdr:colOff>333375</xdr:colOff>
      <xdr:row>76</xdr:row>
      <xdr:rowOff>180975</xdr:rowOff>
    </xdr:to>
    <xdr:sp>
      <xdr:nvSpPr>
        <xdr:cNvPr id="7" name="直線コネクタ 7"/>
        <xdr:cNvSpPr>
          <a:spLocks/>
        </xdr:cNvSpPr>
      </xdr:nvSpPr>
      <xdr:spPr>
        <a:xfrm>
          <a:off x="4371975" y="15782925"/>
          <a:ext cx="0" cy="1047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74</xdr:row>
      <xdr:rowOff>0</xdr:rowOff>
    </xdr:from>
    <xdr:to>
      <xdr:col>4</xdr:col>
      <xdr:colOff>371475</xdr:colOff>
      <xdr:row>76</xdr:row>
      <xdr:rowOff>171450</xdr:rowOff>
    </xdr:to>
    <xdr:sp>
      <xdr:nvSpPr>
        <xdr:cNvPr id="8" name="直線コネクタ 8"/>
        <xdr:cNvSpPr>
          <a:spLocks/>
        </xdr:cNvSpPr>
      </xdr:nvSpPr>
      <xdr:spPr>
        <a:xfrm>
          <a:off x="3752850" y="16211550"/>
          <a:ext cx="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74</xdr:row>
      <xdr:rowOff>9525</xdr:rowOff>
    </xdr:from>
    <xdr:to>
      <xdr:col>10</xdr:col>
      <xdr:colOff>342900</xdr:colOff>
      <xdr:row>76</xdr:row>
      <xdr:rowOff>180975</xdr:rowOff>
    </xdr:to>
    <xdr:sp>
      <xdr:nvSpPr>
        <xdr:cNvPr id="9" name="直線コネクタ 9"/>
        <xdr:cNvSpPr>
          <a:spLocks/>
        </xdr:cNvSpPr>
      </xdr:nvSpPr>
      <xdr:spPr>
        <a:xfrm>
          <a:off x="7667625" y="16221075"/>
          <a:ext cx="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74</xdr:row>
      <xdr:rowOff>9525</xdr:rowOff>
    </xdr:from>
    <xdr:to>
      <xdr:col>7</xdr:col>
      <xdr:colOff>333375</xdr:colOff>
      <xdr:row>76</xdr:row>
      <xdr:rowOff>180975</xdr:rowOff>
    </xdr:to>
    <xdr:sp>
      <xdr:nvSpPr>
        <xdr:cNvPr id="10" name="直線コネクタ 10"/>
        <xdr:cNvSpPr>
          <a:spLocks/>
        </xdr:cNvSpPr>
      </xdr:nvSpPr>
      <xdr:spPr>
        <a:xfrm>
          <a:off x="5686425" y="16221075"/>
          <a:ext cx="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74</xdr:row>
      <xdr:rowOff>19050</xdr:rowOff>
    </xdr:from>
    <xdr:to>
      <xdr:col>12</xdr:col>
      <xdr:colOff>342900</xdr:colOff>
      <xdr:row>77</xdr:row>
      <xdr:rowOff>0</xdr:rowOff>
    </xdr:to>
    <xdr:sp>
      <xdr:nvSpPr>
        <xdr:cNvPr id="11" name="直線コネクタ 11"/>
        <xdr:cNvSpPr>
          <a:spLocks/>
        </xdr:cNvSpPr>
      </xdr:nvSpPr>
      <xdr:spPr>
        <a:xfrm>
          <a:off x="8982075" y="16230600"/>
          <a:ext cx="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74</xdr:row>
      <xdr:rowOff>9525</xdr:rowOff>
    </xdr:from>
    <xdr:to>
      <xdr:col>11</xdr:col>
      <xdr:colOff>333375</xdr:colOff>
      <xdr:row>76</xdr:row>
      <xdr:rowOff>180975</xdr:rowOff>
    </xdr:to>
    <xdr:sp>
      <xdr:nvSpPr>
        <xdr:cNvPr id="12" name="直線コネクタ 12"/>
        <xdr:cNvSpPr>
          <a:spLocks/>
        </xdr:cNvSpPr>
      </xdr:nvSpPr>
      <xdr:spPr>
        <a:xfrm>
          <a:off x="8315325" y="16221075"/>
          <a:ext cx="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74</xdr:row>
      <xdr:rowOff>9525</xdr:rowOff>
    </xdr:from>
    <xdr:to>
      <xdr:col>2</xdr:col>
      <xdr:colOff>342900</xdr:colOff>
      <xdr:row>74</xdr:row>
      <xdr:rowOff>9525</xdr:rowOff>
    </xdr:to>
    <xdr:sp>
      <xdr:nvSpPr>
        <xdr:cNvPr id="13" name="直線コネクタ 13"/>
        <xdr:cNvSpPr>
          <a:spLocks/>
        </xdr:cNvSpPr>
      </xdr:nvSpPr>
      <xdr:spPr>
        <a:xfrm>
          <a:off x="1019175" y="16221075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74</xdr:row>
      <xdr:rowOff>9525</xdr:rowOff>
    </xdr:from>
    <xdr:to>
      <xdr:col>4</xdr:col>
      <xdr:colOff>371475</xdr:colOff>
      <xdr:row>74</xdr:row>
      <xdr:rowOff>9525</xdr:rowOff>
    </xdr:to>
    <xdr:sp>
      <xdr:nvSpPr>
        <xdr:cNvPr id="14" name="直線コネクタ 14"/>
        <xdr:cNvSpPr>
          <a:spLocks/>
        </xdr:cNvSpPr>
      </xdr:nvSpPr>
      <xdr:spPr>
        <a:xfrm>
          <a:off x="3048000" y="16221075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74</xdr:row>
      <xdr:rowOff>0</xdr:rowOff>
    </xdr:from>
    <xdr:to>
      <xdr:col>8</xdr:col>
      <xdr:colOff>333375</xdr:colOff>
      <xdr:row>74</xdr:row>
      <xdr:rowOff>9525</xdr:rowOff>
    </xdr:to>
    <xdr:sp>
      <xdr:nvSpPr>
        <xdr:cNvPr id="15" name="直線コネクタ 15"/>
        <xdr:cNvSpPr>
          <a:spLocks/>
        </xdr:cNvSpPr>
      </xdr:nvSpPr>
      <xdr:spPr>
        <a:xfrm>
          <a:off x="5676900" y="16211550"/>
          <a:ext cx="6667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74</xdr:row>
      <xdr:rowOff>9525</xdr:rowOff>
    </xdr:from>
    <xdr:to>
      <xdr:col>10</xdr:col>
      <xdr:colOff>333375</xdr:colOff>
      <xdr:row>74</xdr:row>
      <xdr:rowOff>9525</xdr:rowOff>
    </xdr:to>
    <xdr:sp>
      <xdr:nvSpPr>
        <xdr:cNvPr id="16" name="直線コネクタ 16"/>
        <xdr:cNvSpPr>
          <a:spLocks/>
        </xdr:cNvSpPr>
      </xdr:nvSpPr>
      <xdr:spPr>
        <a:xfrm>
          <a:off x="7019925" y="16221075"/>
          <a:ext cx="63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74</xdr:row>
      <xdr:rowOff>9525</xdr:rowOff>
    </xdr:from>
    <xdr:to>
      <xdr:col>12</xdr:col>
      <xdr:colOff>333375</xdr:colOff>
      <xdr:row>74</xdr:row>
      <xdr:rowOff>9525</xdr:rowOff>
    </xdr:to>
    <xdr:sp>
      <xdr:nvSpPr>
        <xdr:cNvPr id="17" name="直線コネクタ 17"/>
        <xdr:cNvSpPr>
          <a:spLocks/>
        </xdr:cNvSpPr>
      </xdr:nvSpPr>
      <xdr:spPr>
        <a:xfrm>
          <a:off x="8305800" y="16221075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72</xdr:row>
      <xdr:rowOff>9525</xdr:rowOff>
    </xdr:from>
    <xdr:to>
      <xdr:col>13</xdr:col>
      <xdr:colOff>342900</xdr:colOff>
      <xdr:row>76</xdr:row>
      <xdr:rowOff>180975</xdr:rowOff>
    </xdr:to>
    <xdr:sp>
      <xdr:nvSpPr>
        <xdr:cNvPr id="18" name="直線コネクタ 18"/>
        <xdr:cNvSpPr>
          <a:spLocks/>
        </xdr:cNvSpPr>
      </xdr:nvSpPr>
      <xdr:spPr>
        <a:xfrm>
          <a:off x="9629775" y="15782925"/>
          <a:ext cx="9525" cy="1047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9525</xdr:rowOff>
    </xdr:from>
    <xdr:to>
      <xdr:col>2</xdr:col>
      <xdr:colOff>0</xdr:colOff>
      <xdr:row>74</xdr:row>
      <xdr:rowOff>9525</xdr:rowOff>
    </xdr:to>
    <xdr:sp>
      <xdr:nvSpPr>
        <xdr:cNvPr id="19" name="直線コネクタ 19"/>
        <xdr:cNvSpPr>
          <a:spLocks/>
        </xdr:cNvSpPr>
      </xdr:nvSpPr>
      <xdr:spPr>
        <a:xfrm>
          <a:off x="2066925" y="15782925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10</xdr:col>
      <xdr:colOff>0</xdr:colOff>
      <xdr:row>74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7324725" y="15773400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71</xdr:row>
      <xdr:rowOff>171450</xdr:rowOff>
    </xdr:from>
    <xdr:to>
      <xdr:col>7</xdr:col>
      <xdr:colOff>657225</xdr:colOff>
      <xdr:row>73</xdr:row>
      <xdr:rowOff>171450</xdr:rowOff>
    </xdr:to>
    <xdr:sp>
      <xdr:nvSpPr>
        <xdr:cNvPr id="21" name="直線コネクタ 21"/>
        <xdr:cNvSpPr>
          <a:spLocks/>
        </xdr:cNvSpPr>
      </xdr:nvSpPr>
      <xdr:spPr>
        <a:xfrm>
          <a:off x="6010275" y="15725775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72</xdr:row>
      <xdr:rowOff>0</xdr:rowOff>
    </xdr:from>
    <xdr:to>
      <xdr:col>3</xdr:col>
      <xdr:colOff>657225</xdr:colOff>
      <xdr:row>74</xdr:row>
      <xdr:rowOff>0</xdr:rowOff>
    </xdr:to>
    <xdr:sp>
      <xdr:nvSpPr>
        <xdr:cNvPr id="22" name="直線コネクタ 22"/>
        <xdr:cNvSpPr>
          <a:spLocks/>
        </xdr:cNvSpPr>
      </xdr:nvSpPr>
      <xdr:spPr>
        <a:xfrm>
          <a:off x="3381375" y="15773400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657225</xdr:colOff>
      <xdr:row>72</xdr:row>
      <xdr:rowOff>9525</xdr:rowOff>
    </xdr:from>
    <xdr:to>
      <xdr:col>11</xdr:col>
      <xdr:colOff>657225</xdr:colOff>
      <xdr:row>74</xdr:row>
      <xdr:rowOff>9525</xdr:rowOff>
    </xdr:to>
    <xdr:sp>
      <xdr:nvSpPr>
        <xdr:cNvPr id="23" name="直線コネクタ 23"/>
        <xdr:cNvSpPr>
          <a:spLocks/>
        </xdr:cNvSpPr>
      </xdr:nvSpPr>
      <xdr:spPr>
        <a:xfrm>
          <a:off x="8639175" y="15782925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0</xdr:rowOff>
    </xdr:from>
    <xdr:to>
      <xdr:col>2</xdr:col>
      <xdr:colOff>0</xdr:colOff>
      <xdr:row>72</xdr:row>
      <xdr:rowOff>9525</xdr:rowOff>
    </xdr:to>
    <xdr:sp>
      <xdr:nvSpPr>
        <xdr:cNvPr id="24" name="直線コネクタ 24"/>
        <xdr:cNvSpPr>
          <a:spLocks/>
        </xdr:cNvSpPr>
      </xdr:nvSpPr>
      <xdr:spPr>
        <a:xfrm>
          <a:off x="314325" y="15773400"/>
          <a:ext cx="1752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72</xdr:row>
      <xdr:rowOff>9525</xdr:rowOff>
    </xdr:from>
    <xdr:to>
      <xdr:col>5</xdr:col>
      <xdr:colOff>323850</xdr:colOff>
      <xdr:row>72</xdr:row>
      <xdr:rowOff>9525</xdr:rowOff>
    </xdr:to>
    <xdr:sp>
      <xdr:nvSpPr>
        <xdr:cNvPr id="25" name="直線コネクタ 25"/>
        <xdr:cNvSpPr>
          <a:spLocks/>
        </xdr:cNvSpPr>
      </xdr:nvSpPr>
      <xdr:spPr>
        <a:xfrm>
          <a:off x="3381375" y="15782925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72</xdr:row>
      <xdr:rowOff>0</xdr:rowOff>
    </xdr:from>
    <xdr:to>
      <xdr:col>10</xdr:col>
      <xdr:colOff>9525</xdr:colOff>
      <xdr:row>72</xdr:row>
      <xdr:rowOff>0</xdr:rowOff>
    </xdr:to>
    <xdr:sp>
      <xdr:nvSpPr>
        <xdr:cNvPr id="26" name="直線コネクタ 26"/>
        <xdr:cNvSpPr>
          <a:spLocks/>
        </xdr:cNvSpPr>
      </xdr:nvSpPr>
      <xdr:spPr>
        <a:xfrm flipV="1">
          <a:off x="6010275" y="15773400"/>
          <a:ext cx="132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657225</xdr:colOff>
      <xdr:row>72</xdr:row>
      <xdr:rowOff>9525</xdr:rowOff>
    </xdr:from>
    <xdr:to>
      <xdr:col>13</xdr:col>
      <xdr:colOff>333375</xdr:colOff>
      <xdr:row>72</xdr:row>
      <xdr:rowOff>9525</xdr:rowOff>
    </xdr:to>
    <xdr:sp>
      <xdr:nvSpPr>
        <xdr:cNvPr id="27" name="直線コネクタ 27"/>
        <xdr:cNvSpPr>
          <a:spLocks/>
        </xdr:cNvSpPr>
      </xdr:nvSpPr>
      <xdr:spPr>
        <a:xfrm>
          <a:off x="8639175" y="15782925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69</xdr:row>
      <xdr:rowOff>161925</xdr:rowOff>
    </xdr:from>
    <xdr:to>
      <xdr:col>1</xdr:col>
      <xdr:colOff>9525</xdr:colOff>
      <xdr:row>72</xdr:row>
      <xdr:rowOff>9525</xdr:rowOff>
    </xdr:to>
    <xdr:sp>
      <xdr:nvSpPr>
        <xdr:cNvPr id="28" name="直線コネクタ 28"/>
        <xdr:cNvSpPr>
          <a:spLocks/>
        </xdr:cNvSpPr>
      </xdr:nvSpPr>
      <xdr:spPr>
        <a:xfrm>
          <a:off x="666750" y="1527810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69</xdr:row>
      <xdr:rowOff>161925</xdr:rowOff>
    </xdr:from>
    <xdr:to>
      <xdr:col>4</xdr:col>
      <xdr:colOff>657225</xdr:colOff>
      <xdr:row>72</xdr:row>
      <xdr:rowOff>9525</xdr:rowOff>
    </xdr:to>
    <xdr:sp>
      <xdr:nvSpPr>
        <xdr:cNvPr id="29" name="直線コネクタ 29"/>
        <xdr:cNvSpPr>
          <a:spLocks/>
        </xdr:cNvSpPr>
      </xdr:nvSpPr>
      <xdr:spPr>
        <a:xfrm>
          <a:off x="4038600" y="1527810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69</xdr:row>
      <xdr:rowOff>161925</xdr:rowOff>
    </xdr:from>
    <xdr:to>
      <xdr:col>8</xdr:col>
      <xdr:colOff>657225</xdr:colOff>
      <xdr:row>72</xdr:row>
      <xdr:rowOff>0</xdr:rowOff>
    </xdr:to>
    <xdr:sp>
      <xdr:nvSpPr>
        <xdr:cNvPr id="30" name="直線コネクタ 30"/>
        <xdr:cNvSpPr>
          <a:spLocks/>
        </xdr:cNvSpPr>
      </xdr:nvSpPr>
      <xdr:spPr>
        <a:xfrm>
          <a:off x="6667500" y="15278100"/>
          <a:ext cx="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657225</xdr:colOff>
      <xdr:row>68</xdr:row>
      <xdr:rowOff>0</xdr:rowOff>
    </xdr:from>
    <xdr:to>
      <xdr:col>10</xdr:col>
      <xdr:colOff>657225</xdr:colOff>
      <xdr:row>70</xdr:row>
      <xdr:rowOff>19050</xdr:rowOff>
    </xdr:to>
    <xdr:sp>
      <xdr:nvSpPr>
        <xdr:cNvPr id="31" name="直線コネクタ 31"/>
        <xdr:cNvSpPr>
          <a:spLocks/>
        </xdr:cNvSpPr>
      </xdr:nvSpPr>
      <xdr:spPr>
        <a:xfrm>
          <a:off x="7981950" y="14897100"/>
          <a:ext cx="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67</xdr:row>
      <xdr:rowOff>161925</xdr:rowOff>
    </xdr:from>
    <xdr:to>
      <xdr:col>2</xdr:col>
      <xdr:colOff>657225</xdr:colOff>
      <xdr:row>70</xdr:row>
      <xdr:rowOff>9525</xdr:rowOff>
    </xdr:to>
    <xdr:sp>
      <xdr:nvSpPr>
        <xdr:cNvPr id="32" name="直線コネクタ 32"/>
        <xdr:cNvSpPr>
          <a:spLocks/>
        </xdr:cNvSpPr>
      </xdr:nvSpPr>
      <xdr:spPr>
        <a:xfrm>
          <a:off x="2724150" y="1483995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69</xdr:row>
      <xdr:rowOff>161925</xdr:rowOff>
    </xdr:from>
    <xdr:to>
      <xdr:col>12</xdr:col>
      <xdr:colOff>657225</xdr:colOff>
      <xdr:row>72</xdr:row>
      <xdr:rowOff>0</xdr:rowOff>
    </xdr:to>
    <xdr:sp>
      <xdr:nvSpPr>
        <xdr:cNvPr id="33" name="直線コネクタ 33"/>
        <xdr:cNvSpPr>
          <a:spLocks/>
        </xdr:cNvSpPr>
      </xdr:nvSpPr>
      <xdr:spPr>
        <a:xfrm>
          <a:off x="9296400" y="15278100"/>
          <a:ext cx="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0</xdr:rowOff>
    </xdr:from>
    <xdr:to>
      <xdr:col>12</xdr:col>
      <xdr:colOff>657225</xdr:colOff>
      <xdr:row>70</xdr:row>
      <xdr:rowOff>0</xdr:rowOff>
    </xdr:to>
    <xdr:sp>
      <xdr:nvSpPr>
        <xdr:cNvPr id="34" name="直線コネクタ 34"/>
        <xdr:cNvSpPr>
          <a:spLocks/>
        </xdr:cNvSpPr>
      </xdr:nvSpPr>
      <xdr:spPr>
        <a:xfrm>
          <a:off x="6677025" y="15335250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69</xdr:row>
      <xdr:rowOff>171450</xdr:rowOff>
    </xdr:from>
    <xdr:to>
      <xdr:col>4</xdr:col>
      <xdr:colOff>657225</xdr:colOff>
      <xdr:row>69</xdr:row>
      <xdr:rowOff>171450</xdr:rowOff>
    </xdr:to>
    <xdr:sp>
      <xdr:nvSpPr>
        <xdr:cNvPr id="35" name="直線コネクタ 35"/>
        <xdr:cNvSpPr>
          <a:spLocks/>
        </xdr:cNvSpPr>
      </xdr:nvSpPr>
      <xdr:spPr>
        <a:xfrm>
          <a:off x="666750" y="15287625"/>
          <a:ext cx="3371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1"/>
  <sheetViews>
    <sheetView zoomScalePageLayoutView="0" workbookViewId="0" topLeftCell="A1">
      <selection activeCell="T88" sqref="T88"/>
    </sheetView>
  </sheetViews>
  <sheetFormatPr defaultColWidth="9.00390625" defaultRowHeight="13.5"/>
  <cols>
    <col min="1" max="1" width="2.50390625" style="9" customWidth="1"/>
    <col min="2" max="2" width="12.25390625" style="9" customWidth="1"/>
    <col min="3" max="3" width="3.25390625" style="9" customWidth="1"/>
    <col min="4" max="4" width="2.00390625" style="9" customWidth="1"/>
    <col min="5" max="6" width="3.25390625" style="9" customWidth="1"/>
    <col min="7" max="7" width="2.00390625" style="9" customWidth="1"/>
    <col min="8" max="9" width="3.25390625" style="9" customWidth="1"/>
    <col min="10" max="10" width="2.00390625" style="9" customWidth="1"/>
    <col min="11" max="12" width="3.25390625" style="9" customWidth="1"/>
    <col min="13" max="13" width="2.00390625" style="9" customWidth="1"/>
    <col min="14" max="15" width="3.25390625" style="9" customWidth="1"/>
    <col min="16" max="16" width="2.00390625" style="9" customWidth="1"/>
    <col min="17" max="18" width="3.25390625" style="9" customWidth="1"/>
    <col min="19" max="19" width="2.00390625" style="9" customWidth="1"/>
    <col min="20" max="22" width="3.25390625" style="9" customWidth="1"/>
    <col min="23" max="23" width="2.00390625" style="9" customWidth="1"/>
    <col min="24" max="24" width="3.25390625" style="9" customWidth="1"/>
    <col min="25" max="25" width="2.00390625" style="9" customWidth="1"/>
    <col min="26" max="26" width="3.25390625" style="9" customWidth="1"/>
    <col min="27" max="27" width="2.00390625" style="12" customWidth="1"/>
    <col min="28" max="28" width="3.25390625" style="9" customWidth="1"/>
    <col min="29" max="29" width="2.00390625" style="9" customWidth="1"/>
    <col min="30" max="30" width="3.25390625" style="9" customWidth="1"/>
    <col min="31" max="31" width="2.00390625" style="9" customWidth="1"/>
    <col min="32" max="32" width="3.25390625" style="9" customWidth="1"/>
    <col min="33" max="33" width="2.00390625" style="9" customWidth="1"/>
    <col min="34" max="34" width="3.25390625" style="9" customWidth="1"/>
    <col min="35" max="16384" width="9.00390625" style="9" customWidth="1"/>
  </cols>
  <sheetData>
    <row r="1" spans="1:33" ht="19.5" customHeight="1">
      <c r="A1" s="230" t="s">
        <v>81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8"/>
    </row>
    <row r="2" spans="1:33" ht="19.5" customHeight="1">
      <c r="A2" s="231" t="s">
        <v>19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10"/>
      <c r="AG2" s="10"/>
    </row>
    <row r="3" spans="2:34" ht="15" customHeight="1">
      <c r="B3" s="46" t="s">
        <v>20</v>
      </c>
      <c r="D3" s="232" t="s">
        <v>5</v>
      </c>
      <c r="E3" s="233"/>
      <c r="F3" s="233"/>
      <c r="G3" s="233"/>
      <c r="H3" s="233"/>
      <c r="J3" s="226" t="s">
        <v>43</v>
      </c>
      <c r="K3" s="227"/>
      <c r="L3" s="227"/>
      <c r="M3" s="227"/>
      <c r="N3" s="227"/>
      <c r="P3" s="226" t="s">
        <v>42</v>
      </c>
      <c r="Q3" s="227"/>
      <c r="R3" s="227"/>
      <c r="S3" s="227"/>
      <c r="T3" s="227"/>
      <c r="V3" s="226" t="s">
        <v>44</v>
      </c>
      <c r="W3" s="227"/>
      <c r="X3" s="227"/>
      <c r="Y3" s="227"/>
      <c r="Z3" s="227"/>
      <c r="AB3" s="226" t="s">
        <v>45</v>
      </c>
      <c r="AC3" s="227"/>
      <c r="AD3" s="227"/>
      <c r="AE3" s="227"/>
      <c r="AF3" s="227"/>
      <c r="AG3" s="13"/>
      <c r="AH3" s="13"/>
    </row>
    <row r="4" spans="2:34" ht="15" customHeight="1">
      <c r="B4" s="14" t="s">
        <v>65</v>
      </c>
      <c r="D4" s="198" t="s">
        <v>69</v>
      </c>
      <c r="E4" s="220"/>
      <c r="F4" s="220"/>
      <c r="G4" s="220"/>
      <c r="H4" s="199"/>
      <c r="J4" s="198" t="s">
        <v>73</v>
      </c>
      <c r="K4" s="236"/>
      <c r="L4" s="236"/>
      <c r="M4" s="236"/>
      <c r="N4" s="237"/>
      <c r="O4" s="16"/>
      <c r="P4" s="201" t="s">
        <v>74</v>
      </c>
      <c r="Q4" s="225"/>
      <c r="R4" s="225"/>
      <c r="S4" s="225"/>
      <c r="T4" s="225"/>
      <c r="U4" s="16"/>
      <c r="V4" s="201" t="s">
        <v>75</v>
      </c>
      <c r="W4" s="225"/>
      <c r="X4" s="225"/>
      <c r="Y4" s="225"/>
      <c r="Z4" s="225"/>
      <c r="AB4" s="201" t="s">
        <v>78</v>
      </c>
      <c r="AC4" s="225"/>
      <c r="AD4" s="225"/>
      <c r="AE4" s="225"/>
      <c r="AF4" s="225"/>
      <c r="AG4" s="13"/>
      <c r="AH4" s="13"/>
    </row>
    <row r="5" spans="2:34" ht="15" customHeight="1">
      <c r="B5" s="14" t="s">
        <v>66</v>
      </c>
      <c r="D5" s="198" t="s">
        <v>70</v>
      </c>
      <c r="E5" s="220"/>
      <c r="F5" s="220"/>
      <c r="G5" s="220"/>
      <c r="H5" s="199"/>
      <c r="J5" s="198" t="s">
        <v>80</v>
      </c>
      <c r="K5" s="236"/>
      <c r="L5" s="236"/>
      <c r="M5" s="236"/>
      <c r="N5" s="237"/>
      <c r="P5" s="201" t="s">
        <v>77</v>
      </c>
      <c r="Q5" s="225"/>
      <c r="R5" s="225"/>
      <c r="S5" s="225"/>
      <c r="T5" s="225"/>
      <c r="U5" s="16"/>
      <c r="V5" s="201" t="s">
        <v>76</v>
      </c>
      <c r="W5" s="225"/>
      <c r="X5" s="225"/>
      <c r="Y5" s="225"/>
      <c r="Z5" s="225"/>
      <c r="AB5" s="201" t="s">
        <v>79</v>
      </c>
      <c r="AC5" s="225"/>
      <c r="AD5" s="225"/>
      <c r="AE5" s="225"/>
      <c r="AF5" s="225"/>
      <c r="AG5" s="13"/>
      <c r="AH5" s="13"/>
    </row>
    <row r="6" spans="2:34" ht="15" customHeight="1">
      <c r="B6" s="14" t="s">
        <v>67</v>
      </c>
      <c r="D6" s="198" t="s">
        <v>71</v>
      </c>
      <c r="E6" s="220"/>
      <c r="F6" s="220"/>
      <c r="G6" s="220"/>
      <c r="H6" s="199"/>
      <c r="J6" s="198" t="s">
        <v>82</v>
      </c>
      <c r="K6" s="236"/>
      <c r="L6" s="236"/>
      <c r="M6" s="236"/>
      <c r="N6" s="237"/>
      <c r="P6" s="201" t="s">
        <v>83</v>
      </c>
      <c r="Q6" s="225"/>
      <c r="R6" s="225"/>
      <c r="S6" s="225"/>
      <c r="T6" s="225"/>
      <c r="U6" s="16"/>
      <c r="V6" s="201" t="s">
        <v>84</v>
      </c>
      <c r="W6" s="225"/>
      <c r="X6" s="225"/>
      <c r="Y6" s="225"/>
      <c r="Z6" s="225"/>
      <c r="AB6" s="201" t="s">
        <v>85</v>
      </c>
      <c r="AC6" s="225"/>
      <c r="AD6" s="225"/>
      <c r="AE6" s="225"/>
      <c r="AF6" s="225"/>
      <c r="AG6" s="13"/>
      <c r="AH6" s="13"/>
    </row>
    <row r="7" spans="2:34" ht="15" customHeight="1">
      <c r="B7" s="14" t="s">
        <v>68</v>
      </c>
      <c r="D7" s="198" t="s">
        <v>72</v>
      </c>
      <c r="E7" s="220"/>
      <c r="F7" s="220"/>
      <c r="G7" s="220"/>
      <c r="H7" s="199"/>
      <c r="J7" s="198"/>
      <c r="K7" s="236"/>
      <c r="L7" s="236"/>
      <c r="M7" s="236"/>
      <c r="N7" s="237"/>
      <c r="P7" s="201"/>
      <c r="Q7" s="225"/>
      <c r="R7" s="225"/>
      <c r="S7" s="225"/>
      <c r="T7" s="225"/>
      <c r="U7" s="16"/>
      <c r="V7" s="201"/>
      <c r="W7" s="225"/>
      <c r="X7" s="225"/>
      <c r="Y7" s="225"/>
      <c r="Z7" s="225"/>
      <c r="AB7" s="201"/>
      <c r="AC7" s="225"/>
      <c r="AD7" s="225"/>
      <c r="AE7" s="225"/>
      <c r="AF7" s="225"/>
      <c r="AG7" s="13"/>
      <c r="AH7" s="13"/>
    </row>
    <row r="8" spans="4:34" ht="4.5" customHeight="1">
      <c r="D8" s="16"/>
      <c r="E8" s="17"/>
      <c r="F8" s="17"/>
      <c r="G8" s="17"/>
      <c r="H8" s="17"/>
      <c r="J8" s="234"/>
      <c r="K8" s="235"/>
      <c r="L8" s="235"/>
      <c r="M8" s="235"/>
      <c r="N8" s="235"/>
      <c r="P8" s="234"/>
      <c r="Q8" s="235"/>
      <c r="R8" s="235"/>
      <c r="S8" s="235"/>
      <c r="T8" s="235"/>
      <c r="U8" s="16"/>
      <c r="AB8" s="13"/>
      <c r="AC8" s="13"/>
      <c r="AD8" s="13"/>
      <c r="AE8" s="13"/>
      <c r="AF8" s="13"/>
      <c r="AG8" s="13"/>
      <c r="AH8" s="13"/>
    </row>
    <row r="9" spans="1:34" ht="18" customHeight="1">
      <c r="A9" s="241" t="s">
        <v>161</v>
      </c>
      <c r="B9" s="241"/>
      <c r="C9" s="241"/>
      <c r="D9" s="241"/>
      <c r="AB9" s="18"/>
      <c r="AC9" s="18"/>
      <c r="AD9" s="18"/>
      <c r="AE9" s="18"/>
      <c r="AF9" s="13"/>
      <c r="AG9" s="13"/>
      <c r="AH9" s="13"/>
    </row>
    <row r="10" spans="1:33" ht="15" customHeight="1">
      <c r="A10" s="19"/>
      <c r="B10" s="19" t="s">
        <v>6</v>
      </c>
      <c r="C10" s="216" t="s">
        <v>7</v>
      </c>
      <c r="D10" s="217"/>
      <c r="E10" s="238" t="s">
        <v>8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40"/>
      <c r="P10" s="218" t="s">
        <v>9</v>
      </c>
      <c r="Q10" s="218"/>
      <c r="R10" s="218"/>
      <c r="S10" s="218"/>
      <c r="T10" s="218"/>
      <c r="U10" s="218"/>
      <c r="V10" s="218"/>
      <c r="W10" s="218"/>
      <c r="X10" s="218" t="s">
        <v>10</v>
      </c>
      <c r="Y10" s="218"/>
      <c r="Z10" s="218"/>
      <c r="AA10" s="218"/>
      <c r="AB10" s="218"/>
      <c r="AC10" s="218"/>
      <c r="AD10" s="218"/>
      <c r="AE10" s="20"/>
      <c r="AF10" s="21"/>
      <c r="AG10" s="21"/>
    </row>
    <row r="11" spans="1:33" ht="15" customHeight="1">
      <c r="A11" s="22">
        <v>1</v>
      </c>
      <c r="B11" s="153" t="s">
        <v>162</v>
      </c>
      <c r="C11" s="179">
        <v>0.5416666666666666</v>
      </c>
      <c r="D11" s="180"/>
      <c r="E11" s="164" t="s">
        <v>98</v>
      </c>
      <c r="F11" s="165"/>
      <c r="G11" s="165"/>
      <c r="H11" s="165"/>
      <c r="I11" s="24">
        <v>1</v>
      </c>
      <c r="J11" s="25" t="s">
        <v>17</v>
      </c>
      <c r="K11" s="26">
        <v>0</v>
      </c>
      <c r="L11" s="181" t="s">
        <v>163</v>
      </c>
      <c r="M11" s="182"/>
      <c r="N11" s="182"/>
      <c r="O11" s="183"/>
      <c r="P11" s="228" t="s">
        <v>164</v>
      </c>
      <c r="Q11" s="177"/>
      <c r="R11" s="177"/>
      <c r="S11" s="229"/>
      <c r="T11" s="176" t="s">
        <v>165</v>
      </c>
      <c r="U11" s="177"/>
      <c r="V11" s="177"/>
      <c r="W11" s="178"/>
      <c r="X11" s="170" t="s">
        <v>64</v>
      </c>
      <c r="Y11" s="171"/>
      <c r="Z11" s="171"/>
      <c r="AA11" s="171"/>
      <c r="AB11" s="171"/>
      <c r="AC11" s="171"/>
      <c r="AD11" s="172"/>
      <c r="AE11" s="20"/>
      <c r="AF11" s="21"/>
      <c r="AG11" s="21"/>
    </row>
    <row r="12" spans="1:33" ht="15" customHeight="1">
      <c r="A12" s="22">
        <v>2</v>
      </c>
      <c r="B12" s="154"/>
      <c r="C12" s="179">
        <v>0.611111111111111</v>
      </c>
      <c r="D12" s="180"/>
      <c r="E12" s="164" t="s">
        <v>68</v>
      </c>
      <c r="F12" s="165"/>
      <c r="G12" s="165"/>
      <c r="H12" s="165"/>
      <c r="I12" s="24">
        <v>0</v>
      </c>
      <c r="J12" s="25" t="s">
        <v>17</v>
      </c>
      <c r="K12" s="26">
        <v>6</v>
      </c>
      <c r="L12" s="181" t="s">
        <v>65</v>
      </c>
      <c r="M12" s="182"/>
      <c r="N12" s="182"/>
      <c r="O12" s="183"/>
      <c r="P12" s="228" t="s">
        <v>166</v>
      </c>
      <c r="Q12" s="177"/>
      <c r="R12" s="177"/>
      <c r="S12" s="229"/>
      <c r="T12" s="176" t="s">
        <v>163</v>
      </c>
      <c r="U12" s="177"/>
      <c r="V12" s="177"/>
      <c r="W12" s="178"/>
      <c r="X12" s="173"/>
      <c r="Y12" s="174"/>
      <c r="Z12" s="174"/>
      <c r="AA12" s="174"/>
      <c r="AB12" s="174"/>
      <c r="AC12" s="174"/>
      <c r="AD12" s="175"/>
      <c r="AE12" s="20"/>
      <c r="AF12" s="21"/>
      <c r="AG12" s="21"/>
    </row>
    <row r="13" spans="1:30" ht="15" customHeight="1">
      <c r="A13" s="22">
        <v>3</v>
      </c>
      <c r="B13" s="153" t="s">
        <v>167</v>
      </c>
      <c r="C13" s="179">
        <v>0.5625</v>
      </c>
      <c r="D13" s="180"/>
      <c r="E13" s="164" t="s">
        <v>65</v>
      </c>
      <c r="F13" s="165"/>
      <c r="G13" s="165"/>
      <c r="H13" s="165"/>
      <c r="I13" s="24">
        <v>10</v>
      </c>
      <c r="J13" s="25" t="s">
        <v>17</v>
      </c>
      <c r="K13" s="26">
        <v>0</v>
      </c>
      <c r="L13" s="181" t="s">
        <v>163</v>
      </c>
      <c r="M13" s="182"/>
      <c r="N13" s="182"/>
      <c r="O13" s="183"/>
      <c r="P13" s="228" t="s">
        <v>164</v>
      </c>
      <c r="Q13" s="177"/>
      <c r="R13" s="177"/>
      <c r="S13" s="229"/>
      <c r="T13" s="176" t="s">
        <v>166</v>
      </c>
      <c r="U13" s="177"/>
      <c r="V13" s="177"/>
      <c r="W13" s="178"/>
      <c r="X13" s="170" t="s">
        <v>168</v>
      </c>
      <c r="Y13" s="171"/>
      <c r="Z13" s="171"/>
      <c r="AA13" s="171"/>
      <c r="AB13" s="171"/>
      <c r="AC13" s="171"/>
      <c r="AD13" s="172"/>
    </row>
    <row r="14" spans="1:30" ht="15" customHeight="1">
      <c r="A14" s="22">
        <v>4</v>
      </c>
      <c r="B14" s="154"/>
      <c r="C14" s="179">
        <v>0.625</v>
      </c>
      <c r="D14" s="180"/>
      <c r="E14" s="164" t="s">
        <v>68</v>
      </c>
      <c r="F14" s="165"/>
      <c r="G14" s="165"/>
      <c r="H14" s="165"/>
      <c r="I14" s="24">
        <v>0</v>
      </c>
      <c r="J14" s="25" t="s">
        <v>17</v>
      </c>
      <c r="K14" s="26">
        <v>6</v>
      </c>
      <c r="L14" s="181" t="s">
        <v>98</v>
      </c>
      <c r="M14" s="182"/>
      <c r="N14" s="182"/>
      <c r="O14" s="183"/>
      <c r="P14" s="228" t="s">
        <v>165</v>
      </c>
      <c r="Q14" s="177"/>
      <c r="R14" s="177"/>
      <c r="S14" s="229"/>
      <c r="T14" s="176" t="s">
        <v>163</v>
      </c>
      <c r="U14" s="177"/>
      <c r="V14" s="177"/>
      <c r="W14" s="178"/>
      <c r="X14" s="173"/>
      <c r="Y14" s="174"/>
      <c r="Z14" s="174"/>
      <c r="AA14" s="174"/>
      <c r="AB14" s="174"/>
      <c r="AC14" s="174"/>
      <c r="AD14" s="175"/>
    </row>
    <row r="15" spans="1:30" ht="15" customHeight="1">
      <c r="A15" s="22">
        <v>5</v>
      </c>
      <c r="B15" s="153" t="s">
        <v>169</v>
      </c>
      <c r="C15" s="179">
        <v>0.5416666666666666</v>
      </c>
      <c r="D15" s="180"/>
      <c r="E15" s="164" t="s">
        <v>68</v>
      </c>
      <c r="F15" s="165"/>
      <c r="G15" s="165"/>
      <c r="H15" s="165"/>
      <c r="I15" s="24">
        <v>1</v>
      </c>
      <c r="J15" s="25" t="s">
        <v>17</v>
      </c>
      <c r="K15" s="26">
        <v>4</v>
      </c>
      <c r="L15" s="181" t="s">
        <v>163</v>
      </c>
      <c r="M15" s="182"/>
      <c r="N15" s="182"/>
      <c r="O15" s="183"/>
      <c r="P15" s="228" t="s">
        <v>166</v>
      </c>
      <c r="Q15" s="177"/>
      <c r="R15" s="177"/>
      <c r="S15" s="229"/>
      <c r="T15" s="176" t="s">
        <v>165</v>
      </c>
      <c r="U15" s="177"/>
      <c r="V15" s="177"/>
      <c r="W15" s="178"/>
      <c r="X15" s="170" t="s">
        <v>64</v>
      </c>
      <c r="Y15" s="171"/>
      <c r="Z15" s="171"/>
      <c r="AA15" s="171"/>
      <c r="AB15" s="171"/>
      <c r="AC15" s="171"/>
      <c r="AD15" s="172"/>
    </row>
    <row r="16" spans="1:33" ht="15" customHeight="1">
      <c r="A16" s="22">
        <v>6</v>
      </c>
      <c r="B16" s="154"/>
      <c r="C16" s="179">
        <v>0.611111111111111</v>
      </c>
      <c r="D16" s="180"/>
      <c r="E16" s="164" t="s">
        <v>65</v>
      </c>
      <c r="F16" s="165"/>
      <c r="G16" s="165"/>
      <c r="H16" s="165"/>
      <c r="I16" s="24">
        <v>3</v>
      </c>
      <c r="J16" s="25" t="s">
        <v>17</v>
      </c>
      <c r="K16" s="26">
        <v>0</v>
      </c>
      <c r="L16" s="181" t="s">
        <v>98</v>
      </c>
      <c r="M16" s="182"/>
      <c r="N16" s="182"/>
      <c r="O16" s="183"/>
      <c r="P16" s="228" t="s">
        <v>163</v>
      </c>
      <c r="Q16" s="177"/>
      <c r="R16" s="177"/>
      <c r="S16" s="229"/>
      <c r="T16" s="176" t="s">
        <v>164</v>
      </c>
      <c r="U16" s="177"/>
      <c r="V16" s="177"/>
      <c r="W16" s="178"/>
      <c r="X16" s="173"/>
      <c r="Y16" s="174"/>
      <c r="Z16" s="174"/>
      <c r="AA16" s="174"/>
      <c r="AB16" s="174"/>
      <c r="AC16" s="174"/>
      <c r="AD16" s="175"/>
      <c r="AE16" s="20"/>
      <c r="AF16" s="21"/>
      <c r="AG16" s="21"/>
    </row>
    <row r="17" spans="1:34" ht="18.75" customHeight="1">
      <c r="A17" s="11"/>
      <c r="B17" s="11"/>
      <c r="C17" s="29"/>
      <c r="D17" s="2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0"/>
      <c r="Q17" s="30"/>
      <c r="R17" s="30"/>
      <c r="S17" s="30"/>
      <c r="T17" s="30"/>
      <c r="U17" s="30"/>
      <c r="V17" s="30"/>
      <c r="W17" s="11"/>
      <c r="X17" s="11"/>
      <c r="Y17" s="11"/>
      <c r="AB17" s="31"/>
      <c r="AC17" s="31"/>
      <c r="AD17" s="29"/>
      <c r="AE17" s="29"/>
      <c r="AF17" s="31"/>
      <c r="AG17" s="31"/>
      <c r="AH17" s="31"/>
    </row>
    <row r="18" spans="1:31" ht="15" customHeight="1">
      <c r="A18" s="242" t="s">
        <v>11</v>
      </c>
      <c r="B18" s="243"/>
      <c r="C18" s="206" t="str">
        <f>B19</f>
        <v>ＦＣみやぎ</v>
      </c>
      <c r="D18" s="207"/>
      <c r="E18" s="208"/>
      <c r="F18" s="206" t="str">
        <f>B21</f>
        <v>フレスカ</v>
      </c>
      <c r="G18" s="207"/>
      <c r="H18" s="208"/>
      <c r="I18" s="206" t="str">
        <f>B23</f>
        <v>仙台ＦＣ</v>
      </c>
      <c r="J18" s="207"/>
      <c r="K18" s="208"/>
      <c r="L18" s="206" t="str">
        <f>B25</f>
        <v>七ヶ浜ＳＣ</v>
      </c>
      <c r="M18" s="207"/>
      <c r="N18" s="208"/>
      <c r="O18" s="198" t="s">
        <v>12</v>
      </c>
      <c r="P18" s="200"/>
      <c r="Q18" s="201" t="s">
        <v>13</v>
      </c>
      <c r="R18" s="201"/>
      <c r="S18" s="201" t="s">
        <v>14</v>
      </c>
      <c r="T18" s="201"/>
      <c r="U18" s="198" t="s">
        <v>15</v>
      </c>
      <c r="V18" s="199"/>
      <c r="W18" s="198" t="s">
        <v>16</v>
      </c>
      <c r="X18" s="199"/>
      <c r="AA18" s="9"/>
      <c r="AC18" s="32"/>
      <c r="AD18" s="33"/>
      <c r="AE18" s="11"/>
    </row>
    <row r="19" spans="1:31" ht="12" customHeight="1">
      <c r="A19" s="194">
        <v>1</v>
      </c>
      <c r="B19" s="244" t="s">
        <v>165</v>
      </c>
      <c r="C19" s="191">
        <f>IF(OR(C20="",E20=""),"",IF(C20=E20,"△",IF(C20&gt;E20,"○","●")))</f>
      </c>
      <c r="D19" s="192"/>
      <c r="E19" s="193"/>
      <c r="F19" s="191" t="str">
        <f>IF(OR(F20="",H20=""),"",IF(F20=H20,"△",IF(F20&gt;H20,"○","●")))</f>
        <v>○</v>
      </c>
      <c r="G19" s="192"/>
      <c r="H19" s="193"/>
      <c r="I19" s="191" t="str">
        <f>IF(OR(I20="",K20=""),"",IF(I20=K20,"△",IF(I20&gt;K20,"○","●")))</f>
        <v>○</v>
      </c>
      <c r="J19" s="192"/>
      <c r="K19" s="193"/>
      <c r="L19" s="191" t="str">
        <f>IF(OR(L20="",N20=""),"",IF(L20=N20,"△",IF(L20&gt;N20,"○","●")))</f>
        <v>○</v>
      </c>
      <c r="M19" s="192"/>
      <c r="N19" s="193"/>
      <c r="O19" s="184">
        <f>SUM(Z19:Z20)</f>
        <v>9</v>
      </c>
      <c r="P19" s="188"/>
      <c r="Q19" s="184">
        <f>AA19</f>
        <v>19</v>
      </c>
      <c r="R19" s="185"/>
      <c r="S19" s="184">
        <f>AA20</f>
        <v>0</v>
      </c>
      <c r="T19" s="185"/>
      <c r="U19" s="184">
        <f>SUM(AA19-AA20)</f>
        <v>19</v>
      </c>
      <c r="V19" s="185"/>
      <c r="W19" s="184">
        <v>1</v>
      </c>
      <c r="X19" s="185"/>
      <c r="Z19" s="34">
        <f>COUNTIF(C19:N20,"○")*3</f>
        <v>9</v>
      </c>
      <c r="AA19" s="35">
        <f>SUM(C20+F20+I20+L20)</f>
        <v>19</v>
      </c>
      <c r="AE19" s="245"/>
    </row>
    <row r="20" spans="1:31" ht="12" customHeight="1">
      <c r="A20" s="195"/>
      <c r="B20" s="203"/>
      <c r="C20" s="36"/>
      <c r="D20" s="37"/>
      <c r="E20" s="38"/>
      <c r="F20" s="36">
        <v>3</v>
      </c>
      <c r="G20" s="37" t="s">
        <v>17</v>
      </c>
      <c r="H20" s="38">
        <v>0</v>
      </c>
      <c r="I20" s="36">
        <v>10</v>
      </c>
      <c r="J20" s="37" t="s">
        <v>17</v>
      </c>
      <c r="K20" s="38">
        <v>0</v>
      </c>
      <c r="L20" s="36">
        <v>6</v>
      </c>
      <c r="M20" s="37" t="s">
        <v>17</v>
      </c>
      <c r="N20" s="38">
        <v>0</v>
      </c>
      <c r="O20" s="189"/>
      <c r="P20" s="190"/>
      <c r="Q20" s="186"/>
      <c r="R20" s="187"/>
      <c r="S20" s="186"/>
      <c r="T20" s="187"/>
      <c r="U20" s="186"/>
      <c r="V20" s="187"/>
      <c r="W20" s="186"/>
      <c r="X20" s="187"/>
      <c r="Z20" s="34">
        <f>COUNTIF(C19:N20,"△")</f>
        <v>0</v>
      </c>
      <c r="AA20" s="35">
        <f>SUM(E20+H20+K20+N20)</f>
        <v>0</v>
      </c>
      <c r="AE20" s="245"/>
    </row>
    <row r="21" spans="1:31" ht="12" customHeight="1">
      <c r="A21" s="194">
        <v>2</v>
      </c>
      <c r="B21" s="196" t="s">
        <v>170</v>
      </c>
      <c r="C21" s="191" t="str">
        <f>IF(OR(C22="",E22=""),"",IF(C22=E22,"△",IF(C22&gt;E22,"○","●")))</f>
        <v>●</v>
      </c>
      <c r="D21" s="192"/>
      <c r="E21" s="193"/>
      <c r="F21" s="191">
        <f>IF(OR(F22="",H22=""),"",IF(F22=H22,"△",IF(F22&gt;H22,"○","●")))</f>
      </c>
      <c r="G21" s="192"/>
      <c r="H21" s="193"/>
      <c r="I21" s="191" t="str">
        <f>IF(OR(I22="",K22=""),"",IF(I22=K22,"△",IF(I22&gt;K22,"○","●")))</f>
        <v>○</v>
      </c>
      <c r="J21" s="192"/>
      <c r="K21" s="193"/>
      <c r="L21" s="191" t="str">
        <f>IF(OR(L22="",N22=""),"",IF(L22=N22,"△",IF(L22&gt;N22,"○","●")))</f>
        <v>○</v>
      </c>
      <c r="M21" s="192"/>
      <c r="N21" s="193"/>
      <c r="O21" s="184">
        <f>SUM(Z21:Z22)</f>
        <v>6</v>
      </c>
      <c r="P21" s="188"/>
      <c r="Q21" s="184">
        <f>AA21</f>
        <v>7</v>
      </c>
      <c r="R21" s="185"/>
      <c r="S21" s="184">
        <f>AA22</f>
        <v>3</v>
      </c>
      <c r="T21" s="185"/>
      <c r="U21" s="184">
        <f>SUM(AA21-AA22)</f>
        <v>4</v>
      </c>
      <c r="V21" s="185"/>
      <c r="W21" s="184">
        <v>2</v>
      </c>
      <c r="X21" s="185"/>
      <c r="Z21" s="34">
        <f>COUNTIF(C21:N22,"○")*3</f>
        <v>6</v>
      </c>
      <c r="AA21" s="35">
        <f>SUM(C22+F22+I22+L22)</f>
        <v>7</v>
      </c>
      <c r="AE21" s="245"/>
    </row>
    <row r="22" spans="1:31" ht="12" customHeight="1">
      <c r="A22" s="195"/>
      <c r="B22" s="197"/>
      <c r="C22" s="36">
        <v>0</v>
      </c>
      <c r="D22" s="37" t="s">
        <v>17</v>
      </c>
      <c r="E22" s="38">
        <v>3</v>
      </c>
      <c r="F22" s="36"/>
      <c r="G22" s="37"/>
      <c r="H22" s="38"/>
      <c r="I22" s="36">
        <v>1</v>
      </c>
      <c r="J22" s="37" t="s">
        <v>17</v>
      </c>
      <c r="K22" s="38">
        <v>0</v>
      </c>
      <c r="L22" s="36">
        <v>6</v>
      </c>
      <c r="M22" s="37" t="s">
        <v>17</v>
      </c>
      <c r="N22" s="38">
        <v>0</v>
      </c>
      <c r="O22" s="189"/>
      <c r="P22" s="190"/>
      <c r="Q22" s="186"/>
      <c r="R22" s="187"/>
      <c r="S22" s="186"/>
      <c r="T22" s="187"/>
      <c r="U22" s="186"/>
      <c r="V22" s="187"/>
      <c r="W22" s="186"/>
      <c r="X22" s="187"/>
      <c r="Z22" s="34">
        <f>COUNTIF(C21:N22,"△")</f>
        <v>0</v>
      </c>
      <c r="AA22" s="35">
        <f>SUM(E22+H22+K22+N22)</f>
        <v>3</v>
      </c>
      <c r="AE22" s="245"/>
    </row>
    <row r="23" spans="1:31" ht="12" customHeight="1">
      <c r="A23" s="194">
        <v>3</v>
      </c>
      <c r="B23" s="196" t="s">
        <v>163</v>
      </c>
      <c r="C23" s="191" t="str">
        <f>IF(OR(C24="",E24=""),"",IF(C24=E24,"△",IF(C24&gt;E24,"○","●")))</f>
        <v>●</v>
      </c>
      <c r="D23" s="192"/>
      <c r="E23" s="193"/>
      <c r="F23" s="191" t="str">
        <f>IF(OR(F24="",H24=""),"",IF(F24=H24,"△",IF(F24&gt;H24,"○","●")))</f>
        <v>●</v>
      </c>
      <c r="G23" s="192"/>
      <c r="H23" s="193"/>
      <c r="I23" s="191">
        <f>IF(OR(I24="",K24=""),"",IF(I24=K24,"△",IF(I24&gt;K24,"○","●")))</f>
      </c>
      <c r="J23" s="192"/>
      <c r="K23" s="193"/>
      <c r="L23" s="191" t="str">
        <f>IF(OR(L24="",N24=""),"",IF(L24=N24,"△",IF(L24&gt;N24,"○","●")))</f>
        <v>○</v>
      </c>
      <c r="M23" s="192"/>
      <c r="N23" s="193"/>
      <c r="O23" s="184">
        <f>SUM(Z23:Z24)</f>
        <v>3</v>
      </c>
      <c r="P23" s="188"/>
      <c r="Q23" s="184">
        <f>AA23</f>
        <v>4</v>
      </c>
      <c r="R23" s="185"/>
      <c r="S23" s="184">
        <f>AA24</f>
        <v>12</v>
      </c>
      <c r="T23" s="185"/>
      <c r="U23" s="184">
        <f>SUM(AA23-AA24)</f>
        <v>-8</v>
      </c>
      <c r="V23" s="185"/>
      <c r="W23" s="184">
        <v>3</v>
      </c>
      <c r="X23" s="185"/>
      <c r="Z23" s="34">
        <f>COUNTIF(C23:N24,"○")*3</f>
        <v>3</v>
      </c>
      <c r="AA23" s="35">
        <f>SUM(C24+F24+I24+L24)</f>
        <v>4</v>
      </c>
      <c r="AE23" s="245"/>
    </row>
    <row r="24" spans="1:31" ht="12" customHeight="1">
      <c r="A24" s="195"/>
      <c r="B24" s="197"/>
      <c r="C24" s="36">
        <v>0</v>
      </c>
      <c r="D24" s="37" t="s">
        <v>17</v>
      </c>
      <c r="E24" s="38">
        <v>10</v>
      </c>
      <c r="F24" s="36">
        <v>0</v>
      </c>
      <c r="G24" s="37" t="s">
        <v>17</v>
      </c>
      <c r="H24" s="38">
        <v>1</v>
      </c>
      <c r="I24" s="36"/>
      <c r="J24" s="37"/>
      <c r="K24" s="38"/>
      <c r="L24" s="36">
        <v>4</v>
      </c>
      <c r="M24" s="37" t="s">
        <v>17</v>
      </c>
      <c r="N24" s="38">
        <v>1</v>
      </c>
      <c r="O24" s="189"/>
      <c r="P24" s="190"/>
      <c r="Q24" s="186"/>
      <c r="R24" s="187"/>
      <c r="S24" s="186"/>
      <c r="T24" s="187"/>
      <c r="U24" s="186"/>
      <c r="V24" s="187"/>
      <c r="W24" s="186"/>
      <c r="X24" s="187"/>
      <c r="Z24" s="34">
        <f>COUNTIF(C23:N24,"△")</f>
        <v>0</v>
      </c>
      <c r="AA24" s="35">
        <f>SUM(E24+H24+K24+N24)</f>
        <v>12</v>
      </c>
      <c r="AE24" s="245"/>
    </row>
    <row r="25" spans="1:31" ht="12" customHeight="1">
      <c r="A25" s="194">
        <v>4</v>
      </c>
      <c r="B25" s="196" t="s">
        <v>171</v>
      </c>
      <c r="C25" s="191" t="str">
        <f>IF(OR(C26="",E26=""),"",IF(C26=E26,"△",IF(C26&gt;E26,"○","●")))</f>
        <v>●</v>
      </c>
      <c r="D25" s="192"/>
      <c r="E25" s="193"/>
      <c r="F25" s="191" t="str">
        <f>IF(OR(F26="",H26=""),"",IF(F26=H26,"△",IF(F26&gt;H26,"○","●")))</f>
        <v>●</v>
      </c>
      <c r="G25" s="192"/>
      <c r="H25" s="193"/>
      <c r="I25" s="191" t="str">
        <f>IF(OR(I26="",K26=""),"",IF(I26=K26,"△",IF(I26&gt;K26,"○","●")))</f>
        <v>●</v>
      </c>
      <c r="J25" s="192"/>
      <c r="K25" s="193"/>
      <c r="L25" s="191">
        <f>IF(OR(L26="",N26=""),"",IF(L26=N26,"△",IF(L26&gt;N26,"○","●")))</f>
      </c>
      <c r="M25" s="192"/>
      <c r="N25" s="193"/>
      <c r="O25" s="184">
        <f>SUM(Z25:Z26)</f>
        <v>0</v>
      </c>
      <c r="P25" s="188"/>
      <c r="Q25" s="184">
        <f>AA25</f>
        <v>1</v>
      </c>
      <c r="R25" s="185"/>
      <c r="S25" s="184">
        <f>AA26</f>
        <v>16</v>
      </c>
      <c r="T25" s="185"/>
      <c r="U25" s="184">
        <f>SUM(AA25-AA26)</f>
        <v>-15</v>
      </c>
      <c r="V25" s="185"/>
      <c r="W25" s="184">
        <v>4</v>
      </c>
      <c r="X25" s="185"/>
      <c r="Z25" s="34">
        <f>COUNTIF(C25:N26,"○")*3</f>
        <v>0</v>
      </c>
      <c r="AA25" s="35">
        <f>SUM(C26+F26+I26+L26)</f>
        <v>1</v>
      </c>
      <c r="AE25" s="245"/>
    </row>
    <row r="26" spans="1:31" ht="12" customHeight="1">
      <c r="A26" s="195"/>
      <c r="B26" s="197"/>
      <c r="C26" s="36">
        <v>0</v>
      </c>
      <c r="D26" s="37" t="s">
        <v>17</v>
      </c>
      <c r="E26" s="38">
        <v>6</v>
      </c>
      <c r="F26" s="36">
        <v>0</v>
      </c>
      <c r="G26" s="37" t="s">
        <v>17</v>
      </c>
      <c r="H26" s="38">
        <v>6</v>
      </c>
      <c r="I26" s="36">
        <v>1</v>
      </c>
      <c r="J26" s="37" t="s">
        <v>17</v>
      </c>
      <c r="K26" s="38">
        <v>4</v>
      </c>
      <c r="L26" s="36"/>
      <c r="M26" s="37"/>
      <c r="N26" s="38"/>
      <c r="O26" s="189"/>
      <c r="P26" s="190"/>
      <c r="Q26" s="186"/>
      <c r="R26" s="187"/>
      <c r="S26" s="186"/>
      <c r="T26" s="187"/>
      <c r="U26" s="186"/>
      <c r="V26" s="187"/>
      <c r="W26" s="186"/>
      <c r="X26" s="187"/>
      <c r="Z26" s="34">
        <f>COUNTIF(C25:N26,"△")</f>
        <v>0</v>
      </c>
      <c r="AA26" s="35">
        <f>SUM(E26+H26+K26+N26)</f>
        <v>16</v>
      </c>
      <c r="AE26" s="245"/>
    </row>
    <row r="27" ht="4.5" customHeight="1"/>
    <row r="28" spans="1:34" ht="15" customHeight="1">
      <c r="A28" s="241" t="s">
        <v>21</v>
      </c>
      <c r="B28" s="241"/>
      <c r="C28" s="241"/>
      <c r="D28" s="241"/>
      <c r="AB28" s="18"/>
      <c r="AC28" s="18"/>
      <c r="AD28" s="18"/>
      <c r="AE28" s="18"/>
      <c r="AF28" s="13"/>
      <c r="AG28" s="13"/>
      <c r="AH28" s="13"/>
    </row>
    <row r="29" spans="1:33" ht="15" customHeight="1">
      <c r="A29" s="14"/>
      <c r="B29" s="15" t="s">
        <v>6</v>
      </c>
      <c r="C29" s="216" t="s">
        <v>7</v>
      </c>
      <c r="D29" s="217"/>
      <c r="E29" s="198" t="s">
        <v>8</v>
      </c>
      <c r="F29" s="220"/>
      <c r="G29" s="220"/>
      <c r="H29" s="220"/>
      <c r="I29" s="220"/>
      <c r="J29" s="220"/>
      <c r="K29" s="220"/>
      <c r="L29" s="220"/>
      <c r="M29" s="220"/>
      <c r="N29" s="220"/>
      <c r="O29" s="199"/>
      <c r="P29" s="201" t="s">
        <v>9</v>
      </c>
      <c r="Q29" s="201"/>
      <c r="R29" s="201"/>
      <c r="S29" s="201"/>
      <c r="T29" s="201"/>
      <c r="U29" s="201"/>
      <c r="V29" s="201"/>
      <c r="W29" s="201"/>
      <c r="X29" s="201" t="s">
        <v>18</v>
      </c>
      <c r="Y29" s="201"/>
      <c r="Z29" s="201"/>
      <c r="AA29" s="201"/>
      <c r="AB29" s="201"/>
      <c r="AC29" s="201"/>
      <c r="AD29" s="201"/>
      <c r="AE29" s="39"/>
      <c r="AF29" s="21"/>
      <c r="AG29" s="21"/>
    </row>
    <row r="30" spans="1:33" ht="15" customHeight="1">
      <c r="A30" s="14">
        <v>1</v>
      </c>
      <c r="B30" s="153" t="s">
        <v>167</v>
      </c>
      <c r="C30" s="209">
        <v>0.7083333333333334</v>
      </c>
      <c r="D30" s="210"/>
      <c r="E30" s="164" t="s">
        <v>173</v>
      </c>
      <c r="F30" s="165"/>
      <c r="G30" s="165"/>
      <c r="H30" s="165"/>
      <c r="I30" s="24">
        <v>1</v>
      </c>
      <c r="J30" s="25" t="s">
        <v>17</v>
      </c>
      <c r="K30" s="26">
        <v>0</v>
      </c>
      <c r="L30" s="181" t="s">
        <v>71</v>
      </c>
      <c r="M30" s="182"/>
      <c r="N30" s="182"/>
      <c r="O30" s="183"/>
      <c r="P30" s="214" t="str">
        <f>L31</f>
        <v>A.C　AZZURRI</v>
      </c>
      <c r="Q30" s="162"/>
      <c r="R30" s="162"/>
      <c r="S30" s="215"/>
      <c r="T30" s="161" t="str">
        <f>E31</f>
        <v>エボルティーボ</v>
      </c>
      <c r="U30" s="162"/>
      <c r="V30" s="162"/>
      <c r="W30" s="163"/>
      <c r="X30" s="155" t="s">
        <v>175</v>
      </c>
      <c r="Y30" s="156"/>
      <c r="Z30" s="156"/>
      <c r="AA30" s="156"/>
      <c r="AB30" s="156"/>
      <c r="AC30" s="156"/>
      <c r="AD30" s="157"/>
      <c r="AE30" s="40"/>
      <c r="AF30" s="41"/>
      <c r="AG30" s="21"/>
    </row>
    <row r="31" spans="1:34" ht="15" customHeight="1">
      <c r="A31" s="42">
        <v>2</v>
      </c>
      <c r="B31" s="154"/>
      <c r="C31" s="166">
        <v>0.7708333333333334</v>
      </c>
      <c r="D31" s="167"/>
      <c r="E31" s="168" t="s">
        <v>70</v>
      </c>
      <c r="F31" s="169"/>
      <c r="G31" s="169"/>
      <c r="H31" s="169"/>
      <c r="I31" s="27">
        <v>1</v>
      </c>
      <c r="J31" s="25" t="s">
        <v>17</v>
      </c>
      <c r="K31" s="28">
        <v>5</v>
      </c>
      <c r="L31" s="246" t="s">
        <v>174</v>
      </c>
      <c r="M31" s="247"/>
      <c r="N31" s="247"/>
      <c r="O31" s="248"/>
      <c r="P31" s="252" t="str">
        <f>L30</f>
        <v>塩釜FC</v>
      </c>
      <c r="Q31" s="250"/>
      <c r="R31" s="250"/>
      <c r="S31" s="253"/>
      <c r="T31" s="249" t="str">
        <f>E30</f>
        <v>ベガルタ仙台</v>
      </c>
      <c r="U31" s="250"/>
      <c r="V31" s="250"/>
      <c r="W31" s="251"/>
      <c r="X31" s="158"/>
      <c r="Y31" s="159"/>
      <c r="Z31" s="159"/>
      <c r="AA31" s="159"/>
      <c r="AB31" s="159"/>
      <c r="AC31" s="159"/>
      <c r="AD31" s="160"/>
      <c r="AE31" s="43"/>
      <c r="AF31" s="44"/>
      <c r="AG31" s="21"/>
      <c r="AH31" s="45"/>
    </row>
    <row r="32" spans="1:33" ht="15" customHeight="1">
      <c r="A32" s="42">
        <v>3</v>
      </c>
      <c r="B32" s="153" t="s">
        <v>169</v>
      </c>
      <c r="C32" s="166">
        <v>0.7083333333333334</v>
      </c>
      <c r="D32" s="167"/>
      <c r="E32" s="168" t="s">
        <v>173</v>
      </c>
      <c r="F32" s="169"/>
      <c r="G32" s="169"/>
      <c r="H32" s="169"/>
      <c r="I32" s="27">
        <v>2</v>
      </c>
      <c r="J32" s="25" t="s">
        <v>17</v>
      </c>
      <c r="K32" s="28">
        <v>1</v>
      </c>
      <c r="L32" s="246" t="s">
        <v>174</v>
      </c>
      <c r="M32" s="247"/>
      <c r="N32" s="247"/>
      <c r="O32" s="248"/>
      <c r="P32" s="214" t="str">
        <f>E33</f>
        <v>エボルティーボ</v>
      </c>
      <c r="Q32" s="162"/>
      <c r="R32" s="162"/>
      <c r="S32" s="215"/>
      <c r="T32" s="161" t="str">
        <f>L33</f>
        <v>塩釜FC</v>
      </c>
      <c r="U32" s="162"/>
      <c r="V32" s="162"/>
      <c r="W32" s="163"/>
      <c r="X32" s="155" t="s">
        <v>175</v>
      </c>
      <c r="Y32" s="156"/>
      <c r="Z32" s="156"/>
      <c r="AA32" s="156"/>
      <c r="AB32" s="156"/>
      <c r="AC32" s="156"/>
      <c r="AD32" s="157"/>
      <c r="AE32" s="43"/>
      <c r="AF32" s="44"/>
      <c r="AG32" s="21"/>
    </row>
    <row r="33" spans="1:33" ht="15" customHeight="1">
      <c r="A33" s="42">
        <v>4</v>
      </c>
      <c r="B33" s="154"/>
      <c r="C33" s="166">
        <v>0.7708333333333334</v>
      </c>
      <c r="D33" s="167"/>
      <c r="E33" s="168" t="s">
        <v>70</v>
      </c>
      <c r="F33" s="169"/>
      <c r="G33" s="169"/>
      <c r="H33" s="169"/>
      <c r="I33" s="27">
        <v>0</v>
      </c>
      <c r="J33" s="25" t="s">
        <v>17</v>
      </c>
      <c r="K33" s="28">
        <v>8</v>
      </c>
      <c r="L33" s="246" t="s">
        <v>71</v>
      </c>
      <c r="M33" s="247"/>
      <c r="N33" s="247"/>
      <c r="O33" s="248"/>
      <c r="P33" s="214" t="str">
        <f>E32</f>
        <v>ベガルタ仙台</v>
      </c>
      <c r="Q33" s="162"/>
      <c r="R33" s="162"/>
      <c r="S33" s="215"/>
      <c r="T33" s="161" t="str">
        <f>L32</f>
        <v>A.C　AZZURRI</v>
      </c>
      <c r="U33" s="162"/>
      <c r="V33" s="162"/>
      <c r="W33" s="163"/>
      <c r="X33" s="158"/>
      <c r="Y33" s="159"/>
      <c r="Z33" s="159"/>
      <c r="AA33" s="159"/>
      <c r="AB33" s="159"/>
      <c r="AC33" s="159"/>
      <c r="AD33" s="160"/>
      <c r="AE33" s="43"/>
      <c r="AF33" s="44"/>
      <c r="AG33" s="21"/>
    </row>
    <row r="34" spans="1:33" ht="15" customHeight="1">
      <c r="A34" s="42">
        <v>5</v>
      </c>
      <c r="B34" s="153" t="s">
        <v>172</v>
      </c>
      <c r="C34" s="166">
        <v>0.625</v>
      </c>
      <c r="D34" s="167"/>
      <c r="E34" s="168" t="s">
        <v>173</v>
      </c>
      <c r="F34" s="169"/>
      <c r="G34" s="169"/>
      <c r="H34" s="169"/>
      <c r="I34" s="27">
        <v>2</v>
      </c>
      <c r="J34" s="25" t="s">
        <v>17</v>
      </c>
      <c r="K34" s="28">
        <v>0</v>
      </c>
      <c r="L34" s="246" t="s">
        <v>176</v>
      </c>
      <c r="M34" s="247"/>
      <c r="N34" s="247"/>
      <c r="O34" s="248"/>
      <c r="P34" s="214" t="str">
        <f>E35</f>
        <v>塩釜FC</v>
      </c>
      <c r="Q34" s="162"/>
      <c r="R34" s="162"/>
      <c r="S34" s="215"/>
      <c r="T34" s="161" t="str">
        <f>L35</f>
        <v>A.C　AZZURRI</v>
      </c>
      <c r="U34" s="162"/>
      <c r="V34" s="162"/>
      <c r="W34" s="163"/>
      <c r="X34" s="155" t="s">
        <v>175</v>
      </c>
      <c r="Y34" s="156"/>
      <c r="Z34" s="156"/>
      <c r="AA34" s="156"/>
      <c r="AB34" s="156"/>
      <c r="AC34" s="156"/>
      <c r="AD34" s="157"/>
      <c r="AE34" s="43"/>
      <c r="AF34" s="44"/>
      <c r="AG34" s="21"/>
    </row>
    <row r="35" spans="1:33" ht="15" customHeight="1">
      <c r="A35" s="42">
        <v>6</v>
      </c>
      <c r="B35" s="154"/>
      <c r="C35" s="166">
        <v>0.6875</v>
      </c>
      <c r="D35" s="167"/>
      <c r="E35" s="168" t="s">
        <v>71</v>
      </c>
      <c r="F35" s="169"/>
      <c r="G35" s="169"/>
      <c r="H35" s="169"/>
      <c r="I35" s="27">
        <v>2</v>
      </c>
      <c r="J35" s="25" t="s">
        <v>17</v>
      </c>
      <c r="K35" s="28">
        <v>2</v>
      </c>
      <c r="L35" s="246" t="s">
        <v>174</v>
      </c>
      <c r="M35" s="247"/>
      <c r="N35" s="247"/>
      <c r="O35" s="248"/>
      <c r="P35" s="214" t="str">
        <f>E34</f>
        <v>ベガルタ仙台</v>
      </c>
      <c r="Q35" s="162"/>
      <c r="R35" s="162"/>
      <c r="S35" s="215"/>
      <c r="T35" s="161" t="str">
        <f>L34</f>
        <v>エボルティーボ</v>
      </c>
      <c r="U35" s="162"/>
      <c r="V35" s="162"/>
      <c r="W35" s="163"/>
      <c r="X35" s="158"/>
      <c r="Y35" s="159"/>
      <c r="Z35" s="159"/>
      <c r="AA35" s="159"/>
      <c r="AB35" s="159"/>
      <c r="AC35" s="159"/>
      <c r="AD35" s="160"/>
      <c r="AE35" s="43"/>
      <c r="AF35" s="44"/>
      <c r="AG35" s="21"/>
    </row>
    <row r="36" spans="1:34" ht="4.5" customHeight="1">
      <c r="A36" s="11"/>
      <c r="B36" s="11"/>
      <c r="C36" s="29"/>
      <c r="D36" s="2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0"/>
      <c r="Q36" s="30"/>
      <c r="R36" s="30"/>
      <c r="S36" s="30"/>
      <c r="T36" s="30"/>
      <c r="U36" s="30"/>
      <c r="V36" s="30"/>
      <c r="W36" s="11"/>
      <c r="X36" s="11"/>
      <c r="Y36" s="11"/>
      <c r="AB36" s="31"/>
      <c r="AC36" s="31"/>
      <c r="AD36" s="29"/>
      <c r="AE36" s="29"/>
      <c r="AF36" s="31"/>
      <c r="AG36" s="31"/>
      <c r="AH36" s="31"/>
    </row>
    <row r="37" spans="1:27" ht="15" customHeight="1">
      <c r="A37" s="242" t="s">
        <v>11</v>
      </c>
      <c r="B37" s="243"/>
      <c r="C37" s="206" t="str">
        <f>B38</f>
        <v>ベガルタ</v>
      </c>
      <c r="D37" s="207"/>
      <c r="E37" s="208"/>
      <c r="F37" s="206" t="str">
        <f>B40</f>
        <v>エボルティーボ</v>
      </c>
      <c r="G37" s="207"/>
      <c r="H37" s="208"/>
      <c r="I37" s="206" t="str">
        <f>B42</f>
        <v>塩釜FC</v>
      </c>
      <c r="J37" s="207"/>
      <c r="K37" s="208"/>
      <c r="L37" s="206" t="str">
        <f>B44</f>
        <v>AC AZZURRI</v>
      </c>
      <c r="M37" s="207"/>
      <c r="N37" s="208"/>
      <c r="O37" s="198" t="s">
        <v>12</v>
      </c>
      <c r="P37" s="200"/>
      <c r="Q37" s="201" t="s">
        <v>13</v>
      </c>
      <c r="R37" s="201"/>
      <c r="S37" s="201" t="s">
        <v>14</v>
      </c>
      <c r="T37" s="201"/>
      <c r="U37" s="198" t="s">
        <v>15</v>
      </c>
      <c r="V37" s="199"/>
      <c r="W37" s="198" t="s">
        <v>16</v>
      </c>
      <c r="X37" s="199"/>
      <c r="AA37" s="9"/>
    </row>
    <row r="38" spans="1:27" ht="15" customHeight="1">
      <c r="A38" s="194">
        <v>1</v>
      </c>
      <c r="B38" s="202" t="s">
        <v>69</v>
      </c>
      <c r="C38" s="191">
        <f>IF(OR(C39="",E39=""),"",IF(C39=E39,"△",IF(C39&gt;E39,"○","●")))</f>
      </c>
      <c r="D38" s="192"/>
      <c r="E38" s="193"/>
      <c r="F38" s="191" t="str">
        <f>IF(OR(F39="",H39=""),"",IF(F39=H39,"△",IF(F39&gt;H39,"○","●")))</f>
        <v>○</v>
      </c>
      <c r="G38" s="192"/>
      <c r="H38" s="193"/>
      <c r="I38" s="191" t="str">
        <f>IF(OR(I39="",K39=""),"",IF(I39=K39,"△",IF(I39&gt;K39,"○","●")))</f>
        <v>○</v>
      </c>
      <c r="J38" s="192"/>
      <c r="K38" s="193"/>
      <c r="L38" s="191" t="str">
        <f>IF(OR(L39="",N39=""),"",IF(L39=N39,"△",IF(L39&gt;N39,"○","●")))</f>
        <v>○</v>
      </c>
      <c r="M38" s="192"/>
      <c r="N38" s="193"/>
      <c r="O38" s="184">
        <f>SUM(Z38:Z39)</f>
        <v>9</v>
      </c>
      <c r="P38" s="188"/>
      <c r="Q38" s="184">
        <f>AA38</f>
        <v>5</v>
      </c>
      <c r="R38" s="185"/>
      <c r="S38" s="184">
        <f>AA39</f>
        <v>1</v>
      </c>
      <c r="T38" s="185"/>
      <c r="U38" s="184">
        <f>SUM(AA38-AA39)</f>
        <v>4</v>
      </c>
      <c r="V38" s="185"/>
      <c r="W38" s="184">
        <v>1</v>
      </c>
      <c r="X38" s="185"/>
      <c r="Y38" s="257"/>
      <c r="Z38" s="34">
        <f>COUNTIF(C38:N39,"○")*3</f>
        <v>9</v>
      </c>
      <c r="AA38" s="35">
        <f>SUM(C39+F39+I39+L39)</f>
        <v>5</v>
      </c>
    </row>
    <row r="39" spans="1:27" ht="15" customHeight="1">
      <c r="A39" s="195"/>
      <c r="B39" s="203"/>
      <c r="C39" s="36"/>
      <c r="D39" s="37"/>
      <c r="E39" s="38"/>
      <c r="F39" s="36">
        <v>2</v>
      </c>
      <c r="G39" s="37" t="s">
        <v>17</v>
      </c>
      <c r="H39" s="38">
        <v>0</v>
      </c>
      <c r="I39" s="36">
        <v>1</v>
      </c>
      <c r="J39" s="37" t="s">
        <v>17</v>
      </c>
      <c r="K39" s="38">
        <v>0</v>
      </c>
      <c r="L39" s="36">
        <v>2</v>
      </c>
      <c r="M39" s="37" t="s">
        <v>17</v>
      </c>
      <c r="N39" s="38">
        <v>1</v>
      </c>
      <c r="O39" s="189"/>
      <c r="P39" s="190"/>
      <c r="Q39" s="186"/>
      <c r="R39" s="187"/>
      <c r="S39" s="186"/>
      <c r="T39" s="187"/>
      <c r="U39" s="186"/>
      <c r="V39" s="187"/>
      <c r="W39" s="186"/>
      <c r="X39" s="187"/>
      <c r="Y39" s="257"/>
      <c r="Z39" s="34">
        <f>COUNTIF(C38:N39,"△")</f>
        <v>0</v>
      </c>
      <c r="AA39" s="35">
        <f>SUM(E39+H39+K39+N39)</f>
        <v>1</v>
      </c>
    </row>
    <row r="40" spans="1:27" ht="15" customHeight="1">
      <c r="A40" s="194">
        <v>2</v>
      </c>
      <c r="B40" s="196" t="s">
        <v>99</v>
      </c>
      <c r="C40" s="191" t="str">
        <f>IF(OR(C41="",E41=""),"",IF(C41=E41,"△",IF(C41&gt;E41,"○","●")))</f>
        <v>●</v>
      </c>
      <c r="D40" s="192"/>
      <c r="E40" s="193"/>
      <c r="F40" s="191">
        <f>IF(OR(F41="",H41=""),"",IF(F41=H41,"△",IF(F41&gt;H41,"○","●")))</f>
      </c>
      <c r="G40" s="192"/>
      <c r="H40" s="193"/>
      <c r="I40" s="191" t="str">
        <f>IF(OR(I41="",K41=""),"",IF(I41=K41,"△",IF(I41&gt;K41,"○","●")))</f>
        <v>●</v>
      </c>
      <c r="J40" s="192"/>
      <c r="K40" s="193"/>
      <c r="L40" s="191" t="str">
        <f>IF(OR(L41="",N41=""),"",IF(L41=N41,"△",IF(L41&gt;N41,"○","●")))</f>
        <v>●</v>
      </c>
      <c r="M40" s="192"/>
      <c r="N40" s="193"/>
      <c r="O40" s="184">
        <f>SUM(Z40:Z41)</f>
        <v>0</v>
      </c>
      <c r="P40" s="188"/>
      <c r="Q40" s="184">
        <f>AA40</f>
        <v>1</v>
      </c>
      <c r="R40" s="185"/>
      <c r="S40" s="184">
        <f>AA41</f>
        <v>15</v>
      </c>
      <c r="T40" s="185"/>
      <c r="U40" s="184">
        <f>SUM(AA40-AA41)</f>
        <v>-14</v>
      </c>
      <c r="V40" s="185"/>
      <c r="W40" s="184">
        <v>4</v>
      </c>
      <c r="X40" s="185"/>
      <c r="Y40" s="257"/>
      <c r="Z40" s="34">
        <f>COUNTIF(C40:N41,"○")*3</f>
        <v>0</v>
      </c>
      <c r="AA40" s="35">
        <f>SUM(C41+F41+I41+L41)</f>
        <v>1</v>
      </c>
    </row>
    <row r="41" spans="1:27" ht="15" customHeight="1">
      <c r="A41" s="195"/>
      <c r="B41" s="197"/>
      <c r="C41" s="36">
        <v>0</v>
      </c>
      <c r="D41" s="37" t="s">
        <v>17</v>
      </c>
      <c r="E41" s="38">
        <v>2</v>
      </c>
      <c r="F41" s="36"/>
      <c r="G41" s="37"/>
      <c r="H41" s="38"/>
      <c r="I41" s="36">
        <v>0</v>
      </c>
      <c r="J41" s="37" t="s">
        <v>17</v>
      </c>
      <c r="K41" s="38">
        <v>8</v>
      </c>
      <c r="L41" s="36">
        <v>1</v>
      </c>
      <c r="M41" s="37" t="s">
        <v>17</v>
      </c>
      <c r="N41" s="38">
        <v>5</v>
      </c>
      <c r="O41" s="189"/>
      <c r="P41" s="190"/>
      <c r="Q41" s="186"/>
      <c r="R41" s="187"/>
      <c r="S41" s="186"/>
      <c r="T41" s="187"/>
      <c r="U41" s="186"/>
      <c r="V41" s="187"/>
      <c r="W41" s="186"/>
      <c r="X41" s="187"/>
      <c r="Y41" s="257"/>
      <c r="Z41" s="34">
        <f>COUNTIF(C40:N41,"△")</f>
        <v>0</v>
      </c>
      <c r="AA41" s="35">
        <f>SUM(E41+H41+K41+N41)</f>
        <v>15</v>
      </c>
    </row>
    <row r="42" spans="1:27" ht="15" customHeight="1">
      <c r="A42" s="194">
        <v>3</v>
      </c>
      <c r="B42" s="196" t="s">
        <v>71</v>
      </c>
      <c r="C42" s="191" t="str">
        <f>IF(OR(C43="",E43=""),"",IF(C43=E43,"△",IF(C43&gt;E43,"○","●")))</f>
        <v>●</v>
      </c>
      <c r="D42" s="192"/>
      <c r="E42" s="193"/>
      <c r="F42" s="191" t="str">
        <f>IF(OR(F43="",H43=""),"",IF(F43=H43,"△",IF(F43&gt;H43,"○","●")))</f>
        <v>○</v>
      </c>
      <c r="G42" s="192"/>
      <c r="H42" s="193"/>
      <c r="I42" s="191">
        <f>IF(OR(I43="",K43=""),"",IF(I43=K43,"△",IF(I43&gt;K43,"○","●")))</f>
      </c>
      <c r="J42" s="192"/>
      <c r="K42" s="193"/>
      <c r="L42" s="191" t="str">
        <f>IF(OR(L43="",N43=""),"",IF(L43=N43,"△",IF(L43&gt;N43,"○","●")))</f>
        <v>△</v>
      </c>
      <c r="M42" s="192"/>
      <c r="N42" s="193"/>
      <c r="O42" s="184">
        <f>SUM(Z42:Z43)</f>
        <v>4</v>
      </c>
      <c r="P42" s="188"/>
      <c r="Q42" s="184">
        <f>AA42</f>
        <v>10</v>
      </c>
      <c r="R42" s="185"/>
      <c r="S42" s="184">
        <f>AA43</f>
        <v>3</v>
      </c>
      <c r="T42" s="185"/>
      <c r="U42" s="184">
        <f>SUM(AA42-AA43)</f>
        <v>7</v>
      </c>
      <c r="V42" s="185"/>
      <c r="W42" s="184">
        <v>2</v>
      </c>
      <c r="X42" s="185"/>
      <c r="Y42" s="257"/>
      <c r="Z42" s="34">
        <f>COUNTIF(C42:N43,"○")*3</f>
        <v>3</v>
      </c>
      <c r="AA42" s="35">
        <f>SUM(C43+F43+I43+L43)</f>
        <v>10</v>
      </c>
    </row>
    <row r="43" spans="1:27" ht="15" customHeight="1">
      <c r="A43" s="195"/>
      <c r="B43" s="197"/>
      <c r="C43" s="36">
        <v>0</v>
      </c>
      <c r="D43" s="37" t="s">
        <v>17</v>
      </c>
      <c r="E43" s="38">
        <v>1</v>
      </c>
      <c r="F43" s="36">
        <v>8</v>
      </c>
      <c r="G43" s="37" t="s">
        <v>17</v>
      </c>
      <c r="H43" s="38">
        <v>0</v>
      </c>
      <c r="I43" s="36"/>
      <c r="J43" s="37"/>
      <c r="K43" s="38"/>
      <c r="L43" s="36">
        <v>2</v>
      </c>
      <c r="M43" s="37" t="s">
        <v>17</v>
      </c>
      <c r="N43" s="38">
        <v>2</v>
      </c>
      <c r="O43" s="189"/>
      <c r="P43" s="190"/>
      <c r="Q43" s="186"/>
      <c r="R43" s="187"/>
      <c r="S43" s="186"/>
      <c r="T43" s="187"/>
      <c r="U43" s="186"/>
      <c r="V43" s="187"/>
      <c r="W43" s="186"/>
      <c r="X43" s="187"/>
      <c r="Y43" s="257"/>
      <c r="Z43" s="34">
        <f>COUNTIF(C42:N43,"△")</f>
        <v>1</v>
      </c>
      <c r="AA43" s="35">
        <f>SUM(E43+H43+K43+N43)</f>
        <v>3</v>
      </c>
    </row>
    <row r="44" spans="1:27" ht="15" customHeight="1">
      <c r="A44" s="194">
        <v>4</v>
      </c>
      <c r="B44" s="196" t="s">
        <v>100</v>
      </c>
      <c r="C44" s="191" t="str">
        <f>IF(OR(C45="",E45=""),"",IF(C45=E45,"△",IF(C45&gt;E45,"○","●")))</f>
        <v>●</v>
      </c>
      <c r="D44" s="192"/>
      <c r="E44" s="193"/>
      <c r="F44" s="191" t="str">
        <f>IF(OR(F45="",H45=""),"",IF(F45=H45,"△",IF(F45&gt;H45,"○","●")))</f>
        <v>○</v>
      </c>
      <c r="G44" s="192"/>
      <c r="H44" s="193"/>
      <c r="I44" s="191" t="str">
        <f>IF(OR(I45="",K45=""),"",IF(I45=K45,"△",IF(I45&gt;K45,"○","●")))</f>
        <v>△</v>
      </c>
      <c r="J44" s="192"/>
      <c r="K44" s="193"/>
      <c r="L44" s="191">
        <f>IF(OR(L45="",N45=""),"",IF(L45=N45,"△",IF(L45&gt;N45,"○","●")))</f>
      </c>
      <c r="M44" s="192"/>
      <c r="N44" s="193"/>
      <c r="O44" s="184">
        <f>SUM(Z44:Z45)</f>
        <v>4</v>
      </c>
      <c r="P44" s="188"/>
      <c r="Q44" s="184">
        <f>AA44</f>
        <v>8</v>
      </c>
      <c r="R44" s="185"/>
      <c r="S44" s="184">
        <f>AA45</f>
        <v>5</v>
      </c>
      <c r="T44" s="185"/>
      <c r="U44" s="184">
        <f>SUM(AA44-AA45)</f>
        <v>3</v>
      </c>
      <c r="V44" s="185"/>
      <c r="W44" s="184">
        <v>3</v>
      </c>
      <c r="X44" s="185"/>
      <c r="Y44" s="257"/>
      <c r="Z44" s="34">
        <f>COUNTIF(C44:N45,"○")*3</f>
        <v>3</v>
      </c>
      <c r="AA44" s="35">
        <f>SUM(C45+F45+I45+L45)</f>
        <v>8</v>
      </c>
    </row>
    <row r="45" spans="1:27" ht="15" customHeight="1">
      <c r="A45" s="195"/>
      <c r="B45" s="197"/>
      <c r="C45" s="36">
        <v>1</v>
      </c>
      <c r="D45" s="37" t="s">
        <v>17</v>
      </c>
      <c r="E45" s="38">
        <v>2</v>
      </c>
      <c r="F45" s="36">
        <v>5</v>
      </c>
      <c r="G45" s="37" t="s">
        <v>17</v>
      </c>
      <c r="H45" s="38">
        <v>1</v>
      </c>
      <c r="I45" s="36">
        <v>2</v>
      </c>
      <c r="J45" s="37" t="s">
        <v>17</v>
      </c>
      <c r="K45" s="38">
        <v>2</v>
      </c>
      <c r="L45" s="36"/>
      <c r="M45" s="37"/>
      <c r="N45" s="38"/>
      <c r="O45" s="189"/>
      <c r="P45" s="190"/>
      <c r="Q45" s="186"/>
      <c r="R45" s="187"/>
      <c r="S45" s="186"/>
      <c r="T45" s="187"/>
      <c r="U45" s="186"/>
      <c r="V45" s="187"/>
      <c r="W45" s="186"/>
      <c r="X45" s="187"/>
      <c r="Y45" s="257"/>
      <c r="Z45" s="34">
        <f>COUNTIF(C44:N45,"△")</f>
        <v>1</v>
      </c>
      <c r="AA45" s="35">
        <f>SUM(E45+H45+K45+N45)</f>
        <v>5</v>
      </c>
    </row>
    <row r="46" ht="4.5" customHeight="1"/>
    <row r="47" spans="1:34" ht="19.5" customHeight="1">
      <c r="A47" s="219" t="s">
        <v>49</v>
      </c>
      <c r="B47" s="219"/>
      <c r="C47" s="219"/>
      <c r="D47" s="219"/>
      <c r="AB47" s="18"/>
      <c r="AC47" s="18"/>
      <c r="AD47" s="18"/>
      <c r="AE47" s="18"/>
      <c r="AF47" s="13"/>
      <c r="AG47" s="13"/>
      <c r="AH47" s="13"/>
    </row>
    <row r="48" spans="1:33" ht="15" customHeight="1">
      <c r="A48" s="19"/>
      <c r="B48" s="19" t="s">
        <v>6</v>
      </c>
      <c r="C48" s="216" t="s">
        <v>7</v>
      </c>
      <c r="D48" s="217"/>
      <c r="E48" s="238" t="s">
        <v>8</v>
      </c>
      <c r="F48" s="239"/>
      <c r="G48" s="239"/>
      <c r="H48" s="239"/>
      <c r="I48" s="239"/>
      <c r="J48" s="239"/>
      <c r="K48" s="239"/>
      <c r="L48" s="239"/>
      <c r="M48" s="239"/>
      <c r="N48" s="239"/>
      <c r="O48" s="240"/>
      <c r="P48" s="218" t="s">
        <v>9</v>
      </c>
      <c r="Q48" s="218"/>
      <c r="R48" s="218"/>
      <c r="S48" s="218"/>
      <c r="T48" s="218"/>
      <c r="U48" s="218"/>
      <c r="V48" s="218"/>
      <c r="W48" s="218"/>
      <c r="X48" s="218" t="s">
        <v>18</v>
      </c>
      <c r="Y48" s="218"/>
      <c r="Z48" s="218"/>
      <c r="AA48" s="218"/>
      <c r="AB48" s="218"/>
      <c r="AC48" s="218"/>
      <c r="AD48" s="218"/>
      <c r="AE48" s="20"/>
      <c r="AF48" s="21"/>
      <c r="AG48" s="21"/>
    </row>
    <row r="49" spans="1:33" ht="15" customHeight="1">
      <c r="A49" s="14">
        <v>1</v>
      </c>
      <c r="B49" s="23">
        <v>42489</v>
      </c>
      <c r="C49" s="209">
        <v>0.3958333333333333</v>
      </c>
      <c r="D49" s="210"/>
      <c r="E49" s="164" t="s">
        <v>206</v>
      </c>
      <c r="F49" s="165"/>
      <c r="G49" s="165"/>
      <c r="H49" s="165"/>
      <c r="I49" s="24">
        <v>6</v>
      </c>
      <c r="J49" s="25" t="s">
        <v>17</v>
      </c>
      <c r="K49" s="26">
        <v>1</v>
      </c>
      <c r="L49" s="181" t="s">
        <v>199</v>
      </c>
      <c r="M49" s="182"/>
      <c r="N49" s="182"/>
      <c r="O49" s="183"/>
      <c r="P49" s="214" t="s">
        <v>220</v>
      </c>
      <c r="Q49" s="162"/>
      <c r="R49" s="162"/>
      <c r="S49" s="215"/>
      <c r="T49" s="161" t="s">
        <v>220</v>
      </c>
      <c r="U49" s="162"/>
      <c r="V49" s="162"/>
      <c r="W49" s="163"/>
      <c r="X49" s="211" t="s">
        <v>221</v>
      </c>
      <c r="Y49" s="212"/>
      <c r="Z49" s="212"/>
      <c r="AA49" s="212"/>
      <c r="AB49" s="212"/>
      <c r="AC49" s="212"/>
      <c r="AD49" s="213"/>
      <c r="AE49" s="20"/>
      <c r="AF49" s="21"/>
      <c r="AG49" s="21"/>
    </row>
    <row r="50" spans="1:33" ht="15" customHeight="1">
      <c r="A50" s="14">
        <v>2</v>
      </c>
      <c r="B50" s="23">
        <v>42491</v>
      </c>
      <c r="C50" s="209">
        <v>0.4791666666666667</v>
      </c>
      <c r="D50" s="210"/>
      <c r="E50" s="164" t="s">
        <v>196</v>
      </c>
      <c r="F50" s="165"/>
      <c r="G50" s="165"/>
      <c r="H50" s="165"/>
      <c r="I50" s="24">
        <v>2</v>
      </c>
      <c r="J50" s="25" t="s">
        <v>17</v>
      </c>
      <c r="K50" s="26">
        <v>1</v>
      </c>
      <c r="L50" s="181" t="s">
        <v>198</v>
      </c>
      <c r="M50" s="182"/>
      <c r="N50" s="182"/>
      <c r="O50" s="183"/>
      <c r="P50" s="214" t="s">
        <v>193</v>
      </c>
      <c r="Q50" s="162"/>
      <c r="R50" s="162"/>
      <c r="S50" s="215"/>
      <c r="T50" s="161" t="s">
        <v>79</v>
      </c>
      <c r="U50" s="162"/>
      <c r="V50" s="162"/>
      <c r="W50" s="163"/>
      <c r="X50" s="211" t="s">
        <v>200</v>
      </c>
      <c r="Y50" s="212"/>
      <c r="Z50" s="212"/>
      <c r="AA50" s="212"/>
      <c r="AB50" s="212"/>
      <c r="AC50" s="212"/>
      <c r="AD50" s="213"/>
      <c r="AE50" s="20"/>
      <c r="AF50" s="21"/>
      <c r="AG50" s="21"/>
    </row>
    <row r="51" spans="1:33" ht="15" customHeight="1">
      <c r="A51" s="14">
        <v>3</v>
      </c>
      <c r="B51" s="23" t="s">
        <v>179</v>
      </c>
      <c r="C51" s="209">
        <v>0.4791666666666667</v>
      </c>
      <c r="D51" s="210"/>
      <c r="E51" s="164" t="s">
        <v>203</v>
      </c>
      <c r="F51" s="165"/>
      <c r="G51" s="165"/>
      <c r="H51" s="165"/>
      <c r="I51" s="24">
        <v>8</v>
      </c>
      <c r="J51" s="25" t="s">
        <v>17</v>
      </c>
      <c r="K51" s="26">
        <v>1</v>
      </c>
      <c r="L51" s="181" t="s">
        <v>196</v>
      </c>
      <c r="M51" s="182"/>
      <c r="N51" s="182"/>
      <c r="O51" s="183"/>
      <c r="P51" s="214" t="s">
        <v>202</v>
      </c>
      <c r="Q51" s="162"/>
      <c r="R51" s="162"/>
      <c r="S51" s="215"/>
      <c r="T51" s="161" t="s">
        <v>79</v>
      </c>
      <c r="U51" s="162"/>
      <c r="V51" s="162"/>
      <c r="W51" s="163"/>
      <c r="X51" s="211" t="s">
        <v>204</v>
      </c>
      <c r="Y51" s="212"/>
      <c r="Z51" s="212"/>
      <c r="AA51" s="212"/>
      <c r="AB51" s="212"/>
      <c r="AC51" s="212"/>
      <c r="AD51" s="213"/>
      <c r="AE51" s="20"/>
      <c r="AF51" s="21"/>
      <c r="AG51" s="21"/>
    </row>
    <row r="52" spans="1:34" ht="15" customHeight="1">
      <c r="A52" s="11"/>
      <c r="B52" s="11"/>
      <c r="C52" s="29"/>
      <c r="D52" s="2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0"/>
      <c r="Q52" s="30"/>
      <c r="R52" s="30"/>
      <c r="S52" s="30"/>
      <c r="T52" s="30"/>
      <c r="U52" s="30"/>
      <c r="V52" s="30"/>
      <c r="W52" s="11"/>
      <c r="X52" s="11"/>
      <c r="Y52" s="11"/>
      <c r="AB52" s="31"/>
      <c r="AC52" s="31"/>
      <c r="AD52" s="29"/>
      <c r="AE52" s="29"/>
      <c r="AF52" s="31"/>
      <c r="AG52" s="31"/>
      <c r="AH52" s="31"/>
    </row>
    <row r="53" spans="1:27" ht="15" customHeight="1">
      <c r="A53" s="204" t="s">
        <v>11</v>
      </c>
      <c r="B53" s="205"/>
      <c r="C53" s="206" t="str">
        <f>B54</f>
        <v>アバンツァーレ</v>
      </c>
      <c r="D53" s="207"/>
      <c r="E53" s="208"/>
      <c r="F53" s="206" t="str">
        <f>B56</f>
        <v>青葉FC</v>
      </c>
      <c r="G53" s="207"/>
      <c r="H53" s="208"/>
      <c r="I53" s="206" t="str">
        <f>B58</f>
        <v>フェニックス</v>
      </c>
      <c r="J53" s="207"/>
      <c r="K53" s="208"/>
      <c r="L53" s="198" t="s">
        <v>12</v>
      </c>
      <c r="M53" s="200"/>
      <c r="N53" s="201" t="s">
        <v>13</v>
      </c>
      <c r="O53" s="201"/>
      <c r="P53" s="201" t="s">
        <v>14</v>
      </c>
      <c r="Q53" s="201"/>
      <c r="R53" s="198" t="s">
        <v>15</v>
      </c>
      <c r="S53" s="199"/>
      <c r="T53" s="198" t="s">
        <v>16</v>
      </c>
      <c r="U53" s="199"/>
      <c r="AA53" s="9"/>
    </row>
    <row r="54" spans="1:27" ht="15" customHeight="1">
      <c r="A54" s="194">
        <v>1</v>
      </c>
      <c r="B54" s="202" t="s">
        <v>107</v>
      </c>
      <c r="C54" s="191">
        <f>IF(OR(C55="",E55=""),"",IF(C55=E55,"△",IF(C55&gt;E55,"○","●")))</f>
      </c>
      <c r="D54" s="192"/>
      <c r="E54" s="193"/>
      <c r="F54" s="191" t="str">
        <f>IF(OR(F55="",H55=""),"",IF(F55=H55,"△",IF(F55&gt;H55,"○","●")))</f>
        <v>○</v>
      </c>
      <c r="G54" s="192"/>
      <c r="H54" s="193"/>
      <c r="I54" s="191" t="str">
        <f>IF(OR(I55="",K55=""),"",IF(I55=K55,"△",IF(I55&gt;K55,"○","●")))</f>
        <v>○</v>
      </c>
      <c r="J54" s="192"/>
      <c r="K54" s="193"/>
      <c r="L54" s="184">
        <f>SUM(V54:V55)</f>
        <v>6</v>
      </c>
      <c r="M54" s="188"/>
      <c r="N54" s="184">
        <f>W54</f>
        <v>14</v>
      </c>
      <c r="O54" s="185"/>
      <c r="P54" s="184">
        <f>W55</f>
        <v>2</v>
      </c>
      <c r="Q54" s="185"/>
      <c r="R54" s="184">
        <f>SUM(W54-W55)</f>
        <v>12</v>
      </c>
      <c r="S54" s="185"/>
      <c r="T54" s="184">
        <v>1</v>
      </c>
      <c r="U54" s="185"/>
      <c r="V54" s="34">
        <f>COUNTIF(C54:K55,"○")*3</f>
        <v>6</v>
      </c>
      <c r="W54" s="35">
        <f>SUM(F55+I55)</f>
        <v>14</v>
      </c>
      <c r="AA54" s="9"/>
    </row>
    <row r="55" spans="1:27" ht="15" customHeight="1">
      <c r="A55" s="195"/>
      <c r="B55" s="203"/>
      <c r="C55" s="36"/>
      <c r="D55" s="37"/>
      <c r="E55" s="38"/>
      <c r="F55" s="36">
        <v>6</v>
      </c>
      <c r="G55" s="37" t="s">
        <v>17</v>
      </c>
      <c r="H55" s="38">
        <v>1</v>
      </c>
      <c r="I55" s="36">
        <v>8</v>
      </c>
      <c r="J55" s="37" t="s">
        <v>17</v>
      </c>
      <c r="K55" s="38">
        <v>1</v>
      </c>
      <c r="L55" s="189"/>
      <c r="M55" s="190"/>
      <c r="N55" s="186"/>
      <c r="O55" s="187"/>
      <c r="P55" s="186"/>
      <c r="Q55" s="187"/>
      <c r="R55" s="186"/>
      <c r="S55" s="187"/>
      <c r="T55" s="186"/>
      <c r="U55" s="187"/>
      <c r="V55" s="34">
        <f>COUNTIF(C54:K55,"△")</f>
        <v>0</v>
      </c>
      <c r="W55" s="35">
        <f>SUM(H55+K55)</f>
        <v>2</v>
      </c>
      <c r="AA55" s="9"/>
    </row>
    <row r="56" spans="1:27" ht="15" customHeight="1">
      <c r="A56" s="194">
        <v>2</v>
      </c>
      <c r="B56" s="196" t="s">
        <v>80</v>
      </c>
      <c r="C56" s="191" t="str">
        <f>IF(OR(C57="",E57=""),"",IF(C57=E57,"△",IF(C57&gt;E57,"○","●")))</f>
        <v>●</v>
      </c>
      <c r="D56" s="192"/>
      <c r="E56" s="193"/>
      <c r="F56" s="191">
        <f>IF(OR(F57="",H57=""),"",IF(F57=H57,"△",IF(F57&gt;H57,"○","●")))</f>
      </c>
      <c r="G56" s="192"/>
      <c r="H56" s="193"/>
      <c r="I56" s="191" t="str">
        <f>IF(OR(I57="",K57=""),"",IF(I57=K57,"△",IF(I57&gt;K57,"○","●")))</f>
        <v>●</v>
      </c>
      <c r="J56" s="192"/>
      <c r="K56" s="193"/>
      <c r="L56" s="184">
        <f>SUM(V56:V57)</f>
        <v>0</v>
      </c>
      <c r="M56" s="188"/>
      <c r="N56" s="184">
        <f>W56</f>
        <v>1</v>
      </c>
      <c r="O56" s="185"/>
      <c r="P56" s="184">
        <f>W57</f>
        <v>2</v>
      </c>
      <c r="Q56" s="185"/>
      <c r="R56" s="184">
        <f>SUM(W56-W57)</f>
        <v>-1</v>
      </c>
      <c r="S56" s="185"/>
      <c r="T56" s="184">
        <v>3</v>
      </c>
      <c r="U56" s="185"/>
      <c r="V56" s="34">
        <f>COUNTIF(C56:K57,"○")*3</f>
        <v>0</v>
      </c>
      <c r="W56" s="35">
        <f>SUM(F57+I57)</f>
        <v>1</v>
      </c>
      <c r="AA56" s="9"/>
    </row>
    <row r="57" spans="1:27" ht="15" customHeight="1">
      <c r="A57" s="195"/>
      <c r="B57" s="197"/>
      <c r="C57" s="36">
        <v>1</v>
      </c>
      <c r="D57" s="37" t="s">
        <v>17</v>
      </c>
      <c r="E57" s="38">
        <v>6</v>
      </c>
      <c r="F57" s="36"/>
      <c r="G57" s="37"/>
      <c r="H57" s="38"/>
      <c r="I57" s="36">
        <v>1</v>
      </c>
      <c r="J57" s="37" t="s">
        <v>17</v>
      </c>
      <c r="K57" s="38">
        <v>2</v>
      </c>
      <c r="L57" s="189"/>
      <c r="M57" s="190"/>
      <c r="N57" s="186"/>
      <c r="O57" s="187"/>
      <c r="P57" s="186"/>
      <c r="Q57" s="187"/>
      <c r="R57" s="186"/>
      <c r="S57" s="187"/>
      <c r="T57" s="186"/>
      <c r="U57" s="187"/>
      <c r="V57" s="34">
        <f>COUNTIF(C56:K57,"△")</f>
        <v>0</v>
      </c>
      <c r="W57" s="35">
        <f>SUM(H57+K57)</f>
        <v>2</v>
      </c>
      <c r="AA57" s="9"/>
    </row>
    <row r="58" spans="1:27" ht="15" customHeight="1">
      <c r="A58" s="194">
        <v>3</v>
      </c>
      <c r="B58" s="196" t="s">
        <v>108</v>
      </c>
      <c r="C58" s="191" t="str">
        <f>IF(OR(C59="",E59=""),"",IF(C59=E59,"△",IF(C59&gt;E59,"○","●")))</f>
        <v>●</v>
      </c>
      <c r="D58" s="192"/>
      <c r="E58" s="193"/>
      <c r="F58" s="191" t="str">
        <f>IF(OR(F59="",H59=""),"",IF(F59=H59,"△",IF(F59&gt;H59,"○","●")))</f>
        <v>○</v>
      </c>
      <c r="G58" s="192"/>
      <c r="H58" s="193"/>
      <c r="I58" s="191">
        <f>IF(OR(I59="",K59=""),"",IF(I59=K59,"△",IF(I59&gt;K59,"○","●")))</f>
      </c>
      <c r="J58" s="192"/>
      <c r="K58" s="193"/>
      <c r="L58" s="184">
        <f>SUM(V58:V59)</f>
        <v>3</v>
      </c>
      <c r="M58" s="188"/>
      <c r="N58" s="184">
        <f>W58</f>
        <v>2</v>
      </c>
      <c r="O58" s="185"/>
      <c r="P58" s="184">
        <f>W59</f>
        <v>1</v>
      </c>
      <c r="Q58" s="185"/>
      <c r="R58" s="184">
        <f>SUM(W58-W59)</f>
        <v>1</v>
      </c>
      <c r="S58" s="185"/>
      <c r="T58" s="184">
        <v>2</v>
      </c>
      <c r="U58" s="185"/>
      <c r="V58" s="34">
        <f>COUNTIF(C58:K59,"○")*3</f>
        <v>3</v>
      </c>
      <c r="W58" s="35">
        <f>SUM(F59+I59)</f>
        <v>2</v>
      </c>
      <c r="AA58" s="9"/>
    </row>
    <row r="59" spans="1:27" ht="15" customHeight="1">
      <c r="A59" s="195"/>
      <c r="B59" s="197"/>
      <c r="C59" s="36">
        <v>1</v>
      </c>
      <c r="D59" s="37" t="s">
        <v>17</v>
      </c>
      <c r="E59" s="38">
        <v>8</v>
      </c>
      <c r="F59" s="36">
        <v>2</v>
      </c>
      <c r="G59" s="37" t="s">
        <v>17</v>
      </c>
      <c r="H59" s="38">
        <v>1</v>
      </c>
      <c r="I59" s="36"/>
      <c r="J59" s="37"/>
      <c r="K59" s="38"/>
      <c r="L59" s="189"/>
      <c r="M59" s="190"/>
      <c r="N59" s="186"/>
      <c r="O59" s="187"/>
      <c r="P59" s="186"/>
      <c r="Q59" s="187"/>
      <c r="R59" s="186"/>
      <c r="S59" s="187"/>
      <c r="T59" s="186"/>
      <c r="U59" s="187"/>
      <c r="V59" s="34">
        <f>COUNTIF(C58:K59,"△")</f>
        <v>0</v>
      </c>
      <c r="W59" s="35">
        <f>SUM(H59+K59)</f>
        <v>1</v>
      </c>
      <c r="AA59" s="9"/>
    </row>
    <row r="60" ht="15" customHeight="1"/>
    <row r="61" spans="1:34" ht="15" customHeight="1">
      <c r="A61" s="256" t="s">
        <v>50</v>
      </c>
      <c r="B61" s="256"/>
      <c r="C61" s="256"/>
      <c r="D61" s="256"/>
      <c r="AB61" s="18"/>
      <c r="AC61" s="18"/>
      <c r="AD61" s="18"/>
      <c r="AE61" s="18"/>
      <c r="AF61" s="13"/>
      <c r="AG61" s="13"/>
      <c r="AH61" s="13"/>
    </row>
    <row r="62" spans="1:33" ht="15" customHeight="1">
      <c r="A62" s="14"/>
      <c r="B62" s="14" t="s">
        <v>6</v>
      </c>
      <c r="C62" s="255" t="s">
        <v>7</v>
      </c>
      <c r="D62" s="255"/>
      <c r="E62" s="201" t="s">
        <v>8</v>
      </c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 t="s">
        <v>9</v>
      </c>
      <c r="Q62" s="201"/>
      <c r="R62" s="201"/>
      <c r="S62" s="201"/>
      <c r="T62" s="201"/>
      <c r="U62" s="201"/>
      <c r="V62" s="201"/>
      <c r="W62" s="201"/>
      <c r="X62" s="201" t="s">
        <v>185</v>
      </c>
      <c r="Y62" s="201"/>
      <c r="Z62" s="201"/>
      <c r="AA62" s="201"/>
      <c r="AB62" s="201"/>
      <c r="AC62" s="201"/>
      <c r="AD62" s="201"/>
      <c r="AE62" s="20"/>
      <c r="AF62" s="21"/>
      <c r="AG62" s="21"/>
    </row>
    <row r="63" spans="1:33" ht="15" customHeight="1">
      <c r="A63" s="14">
        <v>1</v>
      </c>
      <c r="B63" s="23" t="s">
        <v>177</v>
      </c>
      <c r="C63" s="254">
        <v>0.4166666666666667</v>
      </c>
      <c r="D63" s="254"/>
      <c r="E63" s="221" t="s">
        <v>83</v>
      </c>
      <c r="F63" s="221"/>
      <c r="G63" s="221"/>
      <c r="H63" s="221"/>
      <c r="I63" s="98">
        <v>0</v>
      </c>
      <c r="J63" s="99" t="s">
        <v>17</v>
      </c>
      <c r="K63" s="98">
        <v>3</v>
      </c>
      <c r="L63" s="221" t="s">
        <v>74</v>
      </c>
      <c r="M63" s="223"/>
      <c r="N63" s="223"/>
      <c r="O63" s="223"/>
      <c r="P63" s="224" t="s">
        <v>75</v>
      </c>
      <c r="Q63" s="224"/>
      <c r="R63" s="224"/>
      <c r="S63" s="224"/>
      <c r="T63" s="224" t="s">
        <v>84</v>
      </c>
      <c r="U63" s="224"/>
      <c r="V63" s="224"/>
      <c r="W63" s="224"/>
      <c r="X63" s="258" t="s">
        <v>178</v>
      </c>
      <c r="Y63" s="258"/>
      <c r="Z63" s="258"/>
      <c r="AA63" s="258"/>
      <c r="AB63" s="258"/>
      <c r="AC63" s="258"/>
      <c r="AD63" s="258"/>
      <c r="AE63" s="41"/>
      <c r="AF63" s="41"/>
      <c r="AG63" s="21"/>
    </row>
    <row r="64" spans="1:33" ht="15" customHeight="1">
      <c r="A64" s="14">
        <v>2</v>
      </c>
      <c r="B64" s="23" t="s">
        <v>179</v>
      </c>
      <c r="C64" s="254">
        <v>0.4166666666666667</v>
      </c>
      <c r="D64" s="254"/>
      <c r="E64" s="221" t="s">
        <v>77</v>
      </c>
      <c r="F64" s="221"/>
      <c r="G64" s="221"/>
      <c r="H64" s="221"/>
      <c r="I64" s="98">
        <v>5</v>
      </c>
      <c r="J64" s="99" t="s">
        <v>17</v>
      </c>
      <c r="K64" s="98">
        <v>0</v>
      </c>
      <c r="L64" s="221" t="s">
        <v>83</v>
      </c>
      <c r="M64" s="223"/>
      <c r="N64" s="223"/>
      <c r="O64" s="223"/>
      <c r="P64" s="224" t="s">
        <v>180</v>
      </c>
      <c r="Q64" s="224"/>
      <c r="R64" s="224"/>
      <c r="S64" s="224"/>
      <c r="T64" s="224" t="s">
        <v>75</v>
      </c>
      <c r="U64" s="224"/>
      <c r="V64" s="224"/>
      <c r="W64" s="224"/>
      <c r="X64" s="258" t="s">
        <v>178</v>
      </c>
      <c r="Y64" s="258"/>
      <c r="Z64" s="258"/>
      <c r="AA64" s="258"/>
      <c r="AB64" s="258"/>
      <c r="AC64" s="258"/>
      <c r="AD64" s="258"/>
      <c r="AE64" s="44"/>
      <c r="AF64" s="44"/>
      <c r="AG64" s="21"/>
    </row>
    <row r="65" spans="1:33" ht="15" customHeight="1">
      <c r="A65" s="14">
        <v>3</v>
      </c>
      <c r="B65" s="23" t="s">
        <v>181</v>
      </c>
      <c r="C65" s="222">
        <v>0.6041666666666666</v>
      </c>
      <c r="D65" s="222"/>
      <c r="E65" s="221" t="s">
        <v>74</v>
      </c>
      <c r="F65" s="221"/>
      <c r="G65" s="221"/>
      <c r="H65" s="221"/>
      <c r="I65" s="98"/>
      <c r="J65" s="99" t="s">
        <v>222</v>
      </c>
      <c r="K65" s="98"/>
      <c r="L65" s="221" t="s">
        <v>77</v>
      </c>
      <c r="M65" s="223"/>
      <c r="N65" s="223"/>
      <c r="O65" s="223"/>
      <c r="P65" s="224" t="s">
        <v>84</v>
      </c>
      <c r="Q65" s="224"/>
      <c r="R65" s="224"/>
      <c r="S65" s="224"/>
      <c r="T65" s="224" t="s">
        <v>76</v>
      </c>
      <c r="U65" s="224"/>
      <c r="V65" s="224"/>
      <c r="W65" s="224"/>
      <c r="X65" s="259" t="s">
        <v>183</v>
      </c>
      <c r="Y65" s="259"/>
      <c r="Z65" s="259"/>
      <c r="AA65" s="259"/>
      <c r="AB65" s="259"/>
      <c r="AC65" s="259"/>
      <c r="AD65" s="259"/>
      <c r="AE65" s="44"/>
      <c r="AF65" s="44"/>
      <c r="AG65" s="21"/>
    </row>
    <row r="66" spans="1:34" ht="15" customHeight="1">
      <c r="A66" s="11"/>
      <c r="B66" s="11"/>
      <c r="C66" s="29"/>
      <c r="D66" s="2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0"/>
      <c r="Q66" s="30"/>
      <c r="R66" s="30"/>
      <c r="S66" s="30"/>
      <c r="T66" s="30"/>
      <c r="U66" s="30"/>
      <c r="V66" s="30"/>
      <c r="W66" s="11"/>
      <c r="X66" s="11"/>
      <c r="Y66" s="11"/>
      <c r="AB66" s="31"/>
      <c r="AC66" s="31"/>
      <c r="AD66" s="29"/>
      <c r="AE66" s="29"/>
      <c r="AF66" s="31"/>
      <c r="AG66" s="31"/>
      <c r="AH66" s="31"/>
    </row>
    <row r="67" spans="1:27" ht="15" customHeight="1">
      <c r="A67" s="204" t="s">
        <v>11</v>
      </c>
      <c r="B67" s="205"/>
      <c r="C67" s="206" t="str">
        <f>B68</f>
        <v>DUOパーク</v>
      </c>
      <c r="D67" s="207"/>
      <c r="E67" s="208"/>
      <c r="F67" s="206" t="str">
        <f>B70</f>
        <v>東六クラブ</v>
      </c>
      <c r="G67" s="207"/>
      <c r="H67" s="208"/>
      <c r="I67" s="206" t="str">
        <f>B72</f>
        <v>シューレ</v>
      </c>
      <c r="J67" s="207"/>
      <c r="K67" s="208"/>
      <c r="L67" s="198" t="s">
        <v>12</v>
      </c>
      <c r="M67" s="200"/>
      <c r="N67" s="201" t="s">
        <v>13</v>
      </c>
      <c r="O67" s="201"/>
      <c r="P67" s="201" t="s">
        <v>14</v>
      </c>
      <c r="Q67" s="201"/>
      <c r="R67" s="198" t="s">
        <v>15</v>
      </c>
      <c r="S67" s="199"/>
      <c r="T67" s="198" t="s">
        <v>16</v>
      </c>
      <c r="U67" s="199"/>
      <c r="AA67" s="9"/>
    </row>
    <row r="68" spans="1:27" ht="15" customHeight="1">
      <c r="A68" s="194">
        <v>1</v>
      </c>
      <c r="B68" s="202" t="s">
        <v>74</v>
      </c>
      <c r="C68" s="191">
        <f>IF(OR(C69="",E69=""),"",IF(C69=E69,"△",IF(C69&gt;E69,"○","●")))</f>
      </c>
      <c r="D68" s="192"/>
      <c r="E68" s="193"/>
      <c r="F68" s="191" t="str">
        <f>IF(OR(F69="",H69=""),"",IF(F69=H69,"△",IF(F69&gt;H69,"○","●")))</f>
        <v>○</v>
      </c>
      <c r="G68" s="192"/>
      <c r="H68" s="193"/>
      <c r="I68" s="191" t="str">
        <f>IF(OR(I69="",K69=""),"",IF(I69=K69,"△",IF(I69&gt;K69,"○","●")))</f>
        <v>○</v>
      </c>
      <c r="J68" s="192"/>
      <c r="K68" s="193"/>
      <c r="L68" s="184">
        <f>SUM(V68:V69)</f>
        <v>6</v>
      </c>
      <c r="M68" s="188"/>
      <c r="N68" s="184">
        <f>W68</f>
        <v>6</v>
      </c>
      <c r="O68" s="185"/>
      <c r="P68" s="184">
        <f>W69</f>
        <v>1</v>
      </c>
      <c r="Q68" s="185"/>
      <c r="R68" s="184">
        <f>SUM(W68-W69)</f>
        <v>5</v>
      </c>
      <c r="S68" s="185"/>
      <c r="T68" s="184">
        <v>1</v>
      </c>
      <c r="U68" s="185"/>
      <c r="V68" s="34">
        <f>COUNTIF(C68:K69,"○")*3</f>
        <v>6</v>
      </c>
      <c r="W68" s="35">
        <f>SUM(F69+I69)</f>
        <v>6</v>
      </c>
      <c r="AA68" s="9"/>
    </row>
    <row r="69" spans="1:27" ht="15" customHeight="1">
      <c r="A69" s="195"/>
      <c r="B69" s="203"/>
      <c r="C69" s="36"/>
      <c r="D69" s="37"/>
      <c r="E69" s="38"/>
      <c r="F69" s="36">
        <v>3</v>
      </c>
      <c r="G69" s="37" t="s">
        <v>186</v>
      </c>
      <c r="H69" s="38">
        <v>1</v>
      </c>
      <c r="I69" s="36">
        <v>3</v>
      </c>
      <c r="J69" s="37" t="s">
        <v>17</v>
      </c>
      <c r="K69" s="38">
        <v>0</v>
      </c>
      <c r="L69" s="189"/>
      <c r="M69" s="190"/>
      <c r="N69" s="186"/>
      <c r="O69" s="187"/>
      <c r="P69" s="186"/>
      <c r="Q69" s="187"/>
      <c r="R69" s="186"/>
      <c r="S69" s="187"/>
      <c r="T69" s="186"/>
      <c r="U69" s="187"/>
      <c r="V69" s="34">
        <f>COUNTIF(C68:K69,"△")</f>
        <v>0</v>
      </c>
      <c r="W69" s="35">
        <f>SUM(H69+K69)</f>
        <v>1</v>
      </c>
      <c r="AA69" s="9"/>
    </row>
    <row r="70" spans="1:27" ht="15" customHeight="1">
      <c r="A70" s="194">
        <v>2</v>
      </c>
      <c r="B70" s="196" t="s">
        <v>77</v>
      </c>
      <c r="C70" s="191" t="str">
        <f>IF(OR(C71="",E71=""),"",IF(C71=E71,"△",IF(C71&gt;E71,"○","●")))</f>
        <v>●</v>
      </c>
      <c r="D70" s="192"/>
      <c r="E70" s="193"/>
      <c r="F70" s="191">
        <f>IF(OR(F71="",H71=""),"",IF(F71=H71,"△",IF(F71&gt;H71,"○","●")))</f>
      </c>
      <c r="G70" s="192"/>
      <c r="H70" s="193"/>
      <c r="I70" s="191" t="str">
        <f>IF(OR(I71="",K71=""),"",IF(I71=K71,"△",IF(I71&gt;K71,"○","●")))</f>
        <v>○</v>
      </c>
      <c r="J70" s="192"/>
      <c r="K70" s="193"/>
      <c r="L70" s="184">
        <f>SUM(V70:V71)</f>
        <v>3</v>
      </c>
      <c r="M70" s="188"/>
      <c r="N70" s="184">
        <f>W70</f>
        <v>6</v>
      </c>
      <c r="O70" s="185"/>
      <c r="P70" s="184">
        <f>W71</f>
        <v>3</v>
      </c>
      <c r="Q70" s="185"/>
      <c r="R70" s="184">
        <f>SUM(W70-W71)</f>
        <v>3</v>
      </c>
      <c r="S70" s="185"/>
      <c r="T70" s="184">
        <v>2</v>
      </c>
      <c r="U70" s="185"/>
      <c r="V70" s="34">
        <f>COUNTIF(C70:K71,"○")*3</f>
        <v>3</v>
      </c>
      <c r="W70" s="35">
        <f>SUM(C71+I71)</f>
        <v>6</v>
      </c>
      <c r="AA70" s="9"/>
    </row>
    <row r="71" spans="1:27" ht="15" customHeight="1">
      <c r="A71" s="195"/>
      <c r="B71" s="197"/>
      <c r="C71" s="36">
        <v>1</v>
      </c>
      <c r="D71" s="37" t="s">
        <v>186</v>
      </c>
      <c r="E71" s="38">
        <v>3</v>
      </c>
      <c r="F71" s="36"/>
      <c r="G71" s="37"/>
      <c r="H71" s="38"/>
      <c r="I71" s="36">
        <v>5</v>
      </c>
      <c r="J71" s="37" t="s">
        <v>186</v>
      </c>
      <c r="K71" s="38">
        <v>0</v>
      </c>
      <c r="L71" s="189"/>
      <c r="M71" s="190"/>
      <c r="N71" s="186"/>
      <c r="O71" s="187"/>
      <c r="P71" s="186"/>
      <c r="Q71" s="187"/>
      <c r="R71" s="186"/>
      <c r="S71" s="187"/>
      <c r="T71" s="186"/>
      <c r="U71" s="187"/>
      <c r="V71" s="34">
        <f>COUNTIF(C70:K71,"△")</f>
        <v>0</v>
      </c>
      <c r="W71" s="35">
        <f>SUM(E71+K71)</f>
        <v>3</v>
      </c>
      <c r="AA71" s="9"/>
    </row>
    <row r="72" spans="1:27" ht="15" customHeight="1">
      <c r="A72" s="194">
        <v>3</v>
      </c>
      <c r="B72" s="196" t="s">
        <v>83</v>
      </c>
      <c r="C72" s="191" t="str">
        <f>IF(OR(C73="",E73=""),"",IF(C73=E73,"△",IF(C73&gt;E73,"○","●")))</f>
        <v>●</v>
      </c>
      <c r="D72" s="192"/>
      <c r="E72" s="193"/>
      <c r="F72" s="191" t="str">
        <f>IF(OR(F73="",H73=""),"",IF(F73=H73,"△",IF(F73&gt;H73,"○","●")))</f>
        <v>●</v>
      </c>
      <c r="G72" s="192"/>
      <c r="H72" s="193"/>
      <c r="I72" s="191">
        <f>IF(OR(I73="",K73=""),"",IF(I73=K73,"△",IF(I73&gt;K73,"○","●")))</f>
      </c>
      <c r="J72" s="192"/>
      <c r="K72" s="193"/>
      <c r="L72" s="184">
        <f>SUM(V72:V73)</f>
        <v>0</v>
      </c>
      <c r="M72" s="188"/>
      <c r="N72" s="184">
        <f>W72</f>
        <v>0</v>
      </c>
      <c r="O72" s="185"/>
      <c r="P72" s="184">
        <f>W73</f>
        <v>8</v>
      </c>
      <c r="Q72" s="185"/>
      <c r="R72" s="184">
        <f>SUM(W72-W73)</f>
        <v>-8</v>
      </c>
      <c r="S72" s="185"/>
      <c r="T72" s="184">
        <v>3</v>
      </c>
      <c r="U72" s="185"/>
      <c r="V72" s="34">
        <f>COUNTIF(C72:K73,"○")*3</f>
        <v>0</v>
      </c>
      <c r="W72" s="35">
        <f>SUM(F73+C73)</f>
        <v>0</v>
      </c>
      <c r="AA72" s="9"/>
    </row>
    <row r="73" spans="1:27" ht="15" customHeight="1">
      <c r="A73" s="195"/>
      <c r="B73" s="197"/>
      <c r="C73" s="36">
        <v>0</v>
      </c>
      <c r="D73" s="37" t="s">
        <v>17</v>
      </c>
      <c r="E73" s="38">
        <v>3</v>
      </c>
      <c r="F73" s="36">
        <v>0</v>
      </c>
      <c r="G73" s="37" t="s">
        <v>186</v>
      </c>
      <c r="H73" s="38">
        <v>5</v>
      </c>
      <c r="I73" s="36"/>
      <c r="J73" s="37"/>
      <c r="K73" s="38"/>
      <c r="L73" s="189"/>
      <c r="M73" s="190"/>
      <c r="N73" s="186"/>
      <c r="O73" s="187"/>
      <c r="P73" s="186"/>
      <c r="Q73" s="187"/>
      <c r="R73" s="186"/>
      <c r="S73" s="187"/>
      <c r="T73" s="186"/>
      <c r="U73" s="187"/>
      <c r="V73" s="34">
        <f>COUNTIF(C72:K73,"△")</f>
        <v>0</v>
      </c>
      <c r="W73" s="35">
        <f>SUM(H73+E73)</f>
        <v>8</v>
      </c>
      <c r="AA73" s="9"/>
    </row>
    <row r="74" ht="15" customHeight="1"/>
    <row r="75" spans="1:34" ht="15" customHeight="1">
      <c r="A75" s="256" t="s">
        <v>187</v>
      </c>
      <c r="B75" s="256"/>
      <c r="C75" s="256"/>
      <c r="D75" s="256"/>
      <c r="AB75" s="18"/>
      <c r="AC75" s="18"/>
      <c r="AD75" s="18"/>
      <c r="AE75" s="18"/>
      <c r="AF75" s="13"/>
      <c r="AG75" s="13"/>
      <c r="AH75" s="13"/>
    </row>
    <row r="76" spans="1:33" ht="15" customHeight="1">
      <c r="A76" s="14"/>
      <c r="B76" s="14" t="s">
        <v>6</v>
      </c>
      <c r="C76" s="255" t="s">
        <v>7</v>
      </c>
      <c r="D76" s="255"/>
      <c r="E76" s="201" t="s">
        <v>8</v>
      </c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 t="s">
        <v>9</v>
      </c>
      <c r="Q76" s="201"/>
      <c r="R76" s="201"/>
      <c r="S76" s="201"/>
      <c r="T76" s="201"/>
      <c r="U76" s="201"/>
      <c r="V76" s="201"/>
      <c r="W76" s="201"/>
      <c r="X76" s="201" t="s">
        <v>188</v>
      </c>
      <c r="Y76" s="201"/>
      <c r="Z76" s="201"/>
      <c r="AA76" s="201"/>
      <c r="AB76" s="201"/>
      <c r="AC76" s="201"/>
      <c r="AD76" s="201"/>
      <c r="AE76" s="20"/>
      <c r="AF76" s="21"/>
      <c r="AG76" s="21"/>
    </row>
    <row r="77" spans="1:33" ht="15" customHeight="1">
      <c r="A77" s="14">
        <v>1</v>
      </c>
      <c r="B77" s="23" t="s">
        <v>177</v>
      </c>
      <c r="C77" s="254">
        <v>0.4791666666666667</v>
      </c>
      <c r="D77" s="254"/>
      <c r="E77" s="221" t="s">
        <v>190</v>
      </c>
      <c r="F77" s="221"/>
      <c r="G77" s="221"/>
      <c r="H77" s="221"/>
      <c r="I77" s="98">
        <v>7</v>
      </c>
      <c r="J77" s="99" t="s">
        <v>17</v>
      </c>
      <c r="K77" s="98">
        <v>1</v>
      </c>
      <c r="L77" s="221" t="s">
        <v>191</v>
      </c>
      <c r="M77" s="223"/>
      <c r="N77" s="223"/>
      <c r="O77" s="223"/>
      <c r="P77" s="224" t="s">
        <v>189</v>
      </c>
      <c r="Q77" s="224"/>
      <c r="R77" s="224"/>
      <c r="S77" s="224"/>
      <c r="T77" s="224" t="s">
        <v>74</v>
      </c>
      <c r="U77" s="224"/>
      <c r="V77" s="224"/>
      <c r="W77" s="224"/>
      <c r="X77" s="258" t="s">
        <v>178</v>
      </c>
      <c r="Y77" s="258"/>
      <c r="Z77" s="258"/>
      <c r="AA77" s="258"/>
      <c r="AB77" s="258"/>
      <c r="AC77" s="258"/>
      <c r="AD77" s="258"/>
      <c r="AE77" s="20"/>
      <c r="AF77" s="21"/>
      <c r="AG77" s="21"/>
    </row>
    <row r="78" spans="1:33" ht="15" customHeight="1">
      <c r="A78" s="22">
        <v>2</v>
      </c>
      <c r="B78" s="23" t="s">
        <v>179</v>
      </c>
      <c r="C78" s="254">
        <v>0.4791666666666667</v>
      </c>
      <c r="D78" s="254"/>
      <c r="E78" s="221" t="s">
        <v>76</v>
      </c>
      <c r="F78" s="221"/>
      <c r="G78" s="221"/>
      <c r="H78" s="221"/>
      <c r="I78" s="98">
        <v>2</v>
      </c>
      <c r="J78" s="99" t="s">
        <v>17</v>
      </c>
      <c r="K78" s="98">
        <v>6</v>
      </c>
      <c r="L78" s="221" t="s">
        <v>190</v>
      </c>
      <c r="M78" s="223"/>
      <c r="N78" s="223"/>
      <c r="O78" s="223"/>
      <c r="P78" s="224" t="s">
        <v>77</v>
      </c>
      <c r="Q78" s="224"/>
      <c r="R78" s="224"/>
      <c r="S78" s="224"/>
      <c r="T78" s="224" t="s">
        <v>189</v>
      </c>
      <c r="U78" s="224"/>
      <c r="V78" s="224"/>
      <c r="W78" s="224"/>
      <c r="X78" s="258" t="s">
        <v>178</v>
      </c>
      <c r="Y78" s="258"/>
      <c r="Z78" s="258"/>
      <c r="AA78" s="258"/>
      <c r="AB78" s="258"/>
      <c r="AC78" s="258"/>
      <c r="AD78" s="258"/>
      <c r="AE78" s="44"/>
      <c r="AF78" s="44"/>
      <c r="AG78" s="21"/>
    </row>
    <row r="79" spans="1:33" ht="15" customHeight="1">
      <c r="A79" s="22">
        <v>3</v>
      </c>
      <c r="B79" s="23" t="s">
        <v>181</v>
      </c>
      <c r="C79" s="222">
        <v>0.6666666666666666</v>
      </c>
      <c r="D79" s="222"/>
      <c r="E79" s="221" t="s">
        <v>191</v>
      </c>
      <c r="F79" s="221"/>
      <c r="G79" s="221"/>
      <c r="H79" s="221"/>
      <c r="I79" s="98">
        <v>2</v>
      </c>
      <c r="J79" s="99" t="s">
        <v>17</v>
      </c>
      <c r="K79" s="98">
        <v>1</v>
      </c>
      <c r="L79" s="221" t="s">
        <v>76</v>
      </c>
      <c r="M79" s="223"/>
      <c r="N79" s="223"/>
      <c r="O79" s="223"/>
      <c r="P79" s="224" t="s">
        <v>192</v>
      </c>
      <c r="Q79" s="224"/>
      <c r="R79" s="224"/>
      <c r="S79" s="224"/>
      <c r="T79" s="224" t="s">
        <v>77</v>
      </c>
      <c r="U79" s="224"/>
      <c r="V79" s="224"/>
      <c r="W79" s="224"/>
      <c r="X79" s="259" t="s">
        <v>183</v>
      </c>
      <c r="Y79" s="259"/>
      <c r="Z79" s="259"/>
      <c r="AA79" s="259"/>
      <c r="AB79" s="259"/>
      <c r="AC79" s="259"/>
      <c r="AD79" s="259"/>
      <c r="AE79" s="44"/>
      <c r="AF79" s="44"/>
      <c r="AG79" s="21"/>
    </row>
    <row r="80" spans="1:34" ht="15" customHeight="1">
      <c r="A80" s="11"/>
      <c r="B80" s="11"/>
      <c r="C80" s="29"/>
      <c r="D80" s="29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30"/>
      <c r="Q80" s="30"/>
      <c r="R80" s="30"/>
      <c r="S80" s="30"/>
      <c r="T80" s="30"/>
      <c r="U80" s="30"/>
      <c r="V80" s="30"/>
      <c r="W80" s="11"/>
      <c r="X80" s="11"/>
      <c r="Y80" s="11"/>
      <c r="AB80" s="31"/>
      <c r="AC80" s="31"/>
      <c r="AD80" s="29"/>
      <c r="AE80" s="29"/>
      <c r="AF80" s="31"/>
      <c r="AG80" s="31"/>
      <c r="AH80" s="31"/>
    </row>
    <row r="81" spans="1:27" ht="15" customHeight="1">
      <c r="A81" s="204" t="s">
        <v>11</v>
      </c>
      <c r="B81" s="205"/>
      <c r="C81" s="206" t="str">
        <f>B82</f>
        <v>コバルトーレ</v>
      </c>
      <c r="D81" s="207"/>
      <c r="E81" s="208"/>
      <c r="F81" s="206" t="str">
        <f>B84</f>
        <v>多賀城FC</v>
      </c>
      <c r="G81" s="207"/>
      <c r="H81" s="208"/>
      <c r="I81" s="206" t="str">
        <f>B86</f>
        <v>エナブル</v>
      </c>
      <c r="J81" s="207"/>
      <c r="K81" s="208"/>
      <c r="L81" s="198" t="s">
        <v>12</v>
      </c>
      <c r="M81" s="200"/>
      <c r="N81" s="201" t="s">
        <v>13</v>
      </c>
      <c r="O81" s="201"/>
      <c r="P81" s="201" t="s">
        <v>14</v>
      </c>
      <c r="Q81" s="201"/>
      <c r="R81" s="198" t="s">
        <v>15</v>
      </c>
      <c r="S81" s="199"/>
      <c r="T81" s="198" t="s">
        <v>16</v>
      </c>
      <c r="U81" s="199"/>
      <c r="AA81" s="9"/>
    </row>
    <row r="82" spans="1:27" ht="15" customHeight="1">
      <c r="A82" s="194">
        <v>1</v>
      </c>
      <c r="B82" s="202" t="s">
        <v>190</v>
      </c>
      <c r="C82" s="191">
        <f>IF(OR(C83="",E83=""),"",IF(C83=E83,"△",IF(C83&gt;E83,"○","●")))</f>
      </c>
      <c r="D82" s="192"/>
      <c r="E82" s="193"/>
      <c r="F82" s="191" t="str">
        <f>IF(OR(F83="",H83=""),"",IF(F83=H83,"△",IF(F83&gt;H83,"○","●")))</f>
        <v>○</v>
      </c>
      <c r="G82" s="192"/>
      <c r="H82" s="193"/>
      <c r="I82" s="191" t="str">
        <f>IF(OR(I83="",K83=""),"",IF(I83=K83,"△",IF(I83&gt;K83,"○","●")))</f>
        <v>○</v>
      </c>
      <c r="J82" s="192"/>
      <c r="K82" s="193"/>
      <c r="L82" s="184">
        <f>SUM(V82:V83)</f>
        <v>6</v>
      </c>
      <c r="M82" s="188"/>
      <c r="N82" s="184">
        <f>W82</f>
        <v>13</v>
      </c>
      <c r="O82" s="185"/>
      <c r="P82" s="184">
        <f>W83</f>
        <v>3</v>
      </c>
      <c r="Q82" s="185"/>
      <c r="R82" s="184">
        <f>SUM(W82-W83)</f>
        <v>10</v>
      </c>
      <c r="S82" s="185"/>
      <c r="T82" s="184">
        <v>1</v>
      </c>
      <c r="U82" s="185"/>
      <c r="V82" s="34">
        <f>COUNTIF(C82:K83,"○")*3</f>
        <v>6</v>
      </c>
      <c r="W82" s="35">
        <f>SUM(F83+I83)</f>
        <v>13</v>
      </c>
      <c r="X82" s="35"/>
      <c r="AA82" s="9"/>
    </row>
    <row r="83" spans="1:27" ht="15" customHeight="1">
      <c r="A83" s="195"/>
      <c r="B83" s="203"/>
      <c r="C83" s="36"/>
      <c r="D83" s="37"/>
      <c r="E83" s="38"/>
      <c r="F83" s="36">
        <v>6</v>
      </c>
      <c r="G83" s="37" t="s">
        <v>17</v>
      </c>
      <c r="H83" s="38">
        <v>2</v>
      </c>
      <c r="I83" s="36">
        <v>7</v>
      </c>
      <c r="J83" s="37" t="s">
        <v>17</v>
      </c>
      <c r="K83" s="38">
        <v>1</v>
      </c>
      <c r="L83" s="189"/>
      <c r="M83" s="190"/>
      <c r="N83" s="186"/>
      <c r="O83" s="187"/>
      <c r="P83" s="186"/>
      <c r="Q83" s="187"/>
      <c r="R83" s="186"/>
      <c r="S83" s="187"/>
      <c r="T83" s="186"/>
      <c r="U83" s="187"/>
      <c r="V83" s="34">
        <f>COUNTIF(C82:K83,"△")</f>
        <v>0</v>
      </c>
      <c r="W83" s="35">
        <f>SUM(H83+K83)</f>
        <v>3</v>
      </c>
      <c r="X83" s="35"/>
      <c r="AA83" s="9"/>
    </row>
    <row r="84" spans="1:27" ht="15" customHeight="1">
      <c r="A84" s="194">
        <v>2</v>
      </c>
      <c r="B84" s="196" t="s">
        <v>76</v>
      </c>
      <c r="C84" s="191" t="str">
        <f>IF(OR(C85="",E85=""),"",IF(C85=E85,"△",IF(C85&gt;E85,"○","●")))</f>
        <v>●</v>
      </c>
      <c r="D84" s="192"/>
      <c r="E84" s="193"/>
      <c r="F84" s="191">
        <f>IF(OR(F85="",H85=""),"",IF(F85=H85,"△",IF(F85&gt;H85,"○","●")))</f>
      </c>
      <c r="G84" s="192"/>
      <c r="H84" s="193"/>
      <c r="I84" s="191" t="str">
        <f>IF(OR(I85="",K85=""),"",IF(I85=K85,"△",IF(I85&gt;K85,"○","●")))</f>
        <v>●</v>
      </c>
      <c r="J84" s="192"/>
      <c r="K84" s="193"/>
      <c r="L84" s="184">
        <f>SUM(V84:V85)</f>
        <v>0</v>
      </c>
      <c r="M84" s="188"/>
      <c r="N84" s="184">
        <f>W84</f>
        <v>3</v>
      </c>
      <c r="O84" s="185"/>
      <c r="P84" s="184">
        <f>W85</f>
        <v>8</v>
      </c>
      <c r="Q84" s="185"/>
      <c r="R84" s="184">
        <f>SUM(W84-W85)</f>
        <v>-5</v>
      </c>
      <c r="S84" s="185"/>
      <c r="T84" s="184">
        <v>3</v>
      </c>
      <c r="U84" s="185"/>
      <c r="V84" s="34">
        <f>COUNTIF(C84:K85,"○")*3</f>
        <v>0</v>
      </c>
      <c r="W84" s="35">
        <f>SUM(C85+I85)</f>
        <v>3</v>
      </c>
      <c r="X84" s="35"/>
      <c r="AA84" s="9"/>
    </row>
    <row r="85" spans="1:27" ht="15" customHeight="1">
      <c r="A85" s="195"/>
      <c r="B85" s="197"/>
      <c r="C85" s="36">
        <v>2</v>
      </c>
      <c r="D85" s="37" t="s">
        <v>184</v>
      </c>
      <c r="E85" s="38">
        <v>6</v>
      </c>
      <c r="F85" s="36"/>
      <c r="G85" s="37"/>
      <c r="H85" s="38"/>
      <c r="I85" s="36">
        <v>1</v>
      </c>
      <c r="J85" s="37" t="s">
        <v>17</v>
      </c>
      <c r="K85" s="38">
        <v>2</v>
      </c>
      <c r="L85" s="189"/>
      <c r="M85" s="190"/>
      <c r="N85" s="186"/>
      <c r="O85" s="187"/>
      <c r="P85" s="186"/>
      <c r="Q85" s="187"/>
      <c r="R85" s="186"/>
      <c r="S85" s="187"/>
      <c r="T85" s="186"/>
      <c r="U85" s="187"/>
      <c r="V85" s="34">
        <f>COUNTIF(C84:K85,"△")</f>
        <v>0</v>
      </c>
      <c r="W85" s="35">
        <f>SUM(E85+K85)</f>
        <v>8</v>
      </c>
      <c r="X85" s="35"/>
      <c r="AA85" s="9"/>
    </row>
    <row r="86" spans="1:27" ht="15" customHeight="1">
      <c r="A86" s="194">
        <v>3</v>
      </c>
      <c r="B86" s="196" t="s">
        <v>182</v>
      </c>
      <c r="C86" s="191" t="str">
        <f>IF(OR(C87="",E87=""),"",IF(C87=E87,"△",IF(C87&gt;E87,"○","●")))</f>
        <v>●</v>
      </c>
      <c r="D86" s="192"/>
      <c r="E86" s="193"/>
      <c r="F86" s="191" t="str">
        <f>IF(OR(F87="",H87=""),"",IF(F87=H87,"△",IF(F87&gt;H87,"○","●")))</f>
        <v>○</v>
      </c>
      <c r="G86" s="192"/>
      <c r="H86" s="193"/>
      <c r="I86" s="191">
        <f>IF(OR(I87="",K87=""),"",IF(I87=K87,"△",IF(I87&gt;K87,"○","●")))</f>
      </c>
      <c r="J86" s="192"/>
      <c r="K86" s="193"/>
      <c r="L86" s="184">
        <f>SUM(V86:V87)</f>
        <v>3</v>
      </c>
      <c r="M86" s="188"/>
      <c r="N86" s="184">
        <f>W86</f>
        <v>3</v>
      </c>
      <c r="O86" s="185"/>
      <c r="P86" s="184">
        <f>W87</f>
        <v>8</v>
      </c>
      <c r="Q86" s="185"/>
      <c r="R86" s="184">
        <f>SUM(W86-W87)</f>
        <v>-5</v>
      </c>
      <c r="S86" s="185"/>
      <c r="T86" s="184">
        <v>2</v>
      </c>
      <c r="U86" s="185"/>
      <c r="V86" s="34">
        <f>COUNTIF(C86:K87,"○")*3</f>
        <v>3</v>
      </c>
      <c r="W86" s="35">
        <f>SUM(F87+C87)</f>
        <v>3</v>
      </c>
      <c r="X86" s="35"/>
      <c r="AA86" s="9"/>
    </row>
    <row r="87" spans="1:27" ht="15" customHeight="1">
      <c r="A87" s="195"/>
      <c r="B87" s="197"/>
      <c r="C87" s="36">
        <v>1</v>
      </c>
      <c r="D87" s="37" t="s">
        <v>17</v>
      </c>
      <c r="E87" s="38">
        <v>7</v>
      </c>
      <c r="F87" s="36">
        <v>2</v>
      </c>
      <c r="G87" s="37" t="s">
        <v>17</v>
      </c>
      <c r="H87" s="38">
        <v>1</v>
      </c>
      <c r="I87" s="36"/>
      <c r="J87" s="37"/>
      <c r="K87" s="38"/>
      <c r="L87" s="189"/>
      <c r="M87" s="190"/>
      <c r="N87" s="186"/>
      <c r="O87" s="187"/>
      <c r="P87" s="186"/>
      <c r="Q87" s="187"/>
      <c r="R87" s="186"/>
      <c r="S87" s="187"/>
      <c r="T87" s="186"/>
      <c r="U87" s="187"/>
      <c r="V87" s="34">
        <f>COUNTIF(C86:K87,"△")</f>
        <v>0</v>
      </c>
      <c r="W87" s="35">
        <f>SUM(H87+E87)</f>
        <v>8</v>
      </c>
      <c r="X87" s="35"/>
      <c r="AA87" s="9"/>
    </row>
    <row r="88" ht="15" customHeight="1"/>
    <row r="89" spans="1:34" ht="15" customHeight="1">
      <c r="A89" s="219" t="s">
        <v>51</v>
      </c>
      <c r="B89" s="219"/>
      <c r="C89" s="219"/>
      <c r="D89" s="219"/>
      <c r="AB89" s="18"/>
      <c r="AC89" s="18"/>
      <c r="AD89" s="18"/>
      <c r="AE89" s="18"/>
      <c r="AF89" s="13"/>
      <c r="AG89" s="13"/>
      <c r="AH89" s="13"/>
    </row>
    <row r="90" spans="1:33" ht="15" customHeight="1">
      <c r="A90" s="14"/>
      <c r="B90" s="15" t="s">
        <v>6</v>
      </c>
      <c r="C90" s="216" t="s">
        <v>7</v>
      </c>
      <c r="D90" s="217"/>
      <c r="E90" s="198" t="s">
        <v>8</v>
      </c>
      <c r="F90" s="220"/>
      <c r="G90" s="220"/>
      <c r="H90" s="220"/>
      <c r="I90" s="220"/>
      <c r="J90" s="220"/>
      <c r="K90" s="220"/>
      <c r="L90" s="220"/>
      <c r="M90" s="220"/>
      <c r="N90" s="220"/>
      <c r="O90" s="199"/>
      <c r="P90" s="201" t="s">
        <v>9</v>
      </c>
      <c r="Q90" s="201"/>
      <c r="R90" s="201"/>
      <c r="S90" s="201"/>
      <c r="T90" s="201"/>
      <c r="U90" s="201"/>
      <c r="V90" s="201"/>
      <c r="W90" s="201"/>
      <c r="X90" s="201" t="s">
        <v>10</v>
      </c>
      <c r="Y90" s="201"/>
      <c r="Z90" s="201"/>
      <c r="AA90" s="201"/>
      <c r="AB90" s="201"/>
      <c r="AC90" s="201"/>
      <c r="AD90" s="201"/>
      <c r="AE90" s="39"/>
      <c r="AF90" s="21"/>
      <c r="AG90" s="21"/>
    </row>
    <row r="91" spans="1:33" ht="15" customHeight="1">
      <c r="A91" s="19">
        <v>1</v>
      </c>
      <c r="B91" s="97">
        <v>42491</v>
      </c>
      <c r="C91" s="216">
        <v>0.4166666666666667</v>
      </c>
      <c r="D91" s="217"/>
      <c r="E91" s="164" t="s">
        <v>194</v>
      </c>
      <c r="F91" s="165"/>
      <c r="G91" s="165"/>
      <c r="H91" s="165"/>
      <c r="I91" s="24">
        <v>2</v>
      </c>
      <c r="J91" s="99" t="s">
        <v>17</v>
      </c>
      <c r="K91" s="26">
        <v>4</v>
      </c>
      <c r="L91" s="181" t="s">
        <v>195</v>
      </c>
      <c r="M91" s="182"/>
      <c r="N91" s="182"/>
      <c r="O91" s="183"/>
      <c r="P91" s="214" t="s">
        <v>197</v>
      </c>
      <c r="Q91" s="162"/>
      <c r="R91" s="162"/>
      <c r="S91" s="215"/>
      <c r="T91" s="161" t="s">
        <v>199</v>
      </c>
      <c r="U91" s="162"/>
      <c r="V91" s="162"/>
      <c r="W91" s="163"/>
      <c r="X91" s="218" t="s">
        <v>201</v>
      </c>
      <c r="Y91" s="218"/>
      <c r="Z91" s="218"/>
      <c r="AA91" s="218"/>
      <c r="AB91" s="218"/>
      <c r="AC91" s="218"/>
      <c r="AD91" s="218"/>
      <c r="AE91" s="40"/>
      <c r="AF91" s="41"/>
      <c r="AG91" s="21"/>
    </row>
    <row r="92" spans="1:33" ht="15" customHeight="1">
      <c r="A92" s="14">
        <v>2</v>
      </c>
      <c r="B92" s="23">
        <v>42497</v>
      </c>
      <c r="C92" s="209">
        <v>0.4166666666666667</v>
      </c>
      <c r="D92" s="210"/>
      <c r="E92" s="164" t="s">
        <v>202</v>
      </c>
      <c r="F92" s="165"/>
      <c r="G92" s="165"/>
      <c r="H92" s="165"/>
      <c r="I92" s="24">
        <v>0</v>
      </c>
      <c r="J92" s="99" t="s">
        <v>17</v>
      </c>
      <c r="K92" s="26">
        <v>10</v>
      </c>
      <c r="L92" s="181" t="s">
        <v>79</v>
      </c>
      <c r="M92" s="182"/>
      <c r="N92" s="182"/>
      <c r="O92" s="183"/>
      <c r="P92" s="214" t="s">
        <v>196</v>
      </c>
      <c r="Q92" s="162"/>
      <c r="R92" s="162"/>
      <c r="S92" s="215"/>
      <c r="T92" s="161" t="s">
        <v>203</v>
      </c>
      <c r="U92" s="162"/>
      <c r="V92" s="162"/>
      <c r="W92" s="163"/>
      <c r="X92" s="211" t="s">
        <v>204</v>
      </c>
      <c r="Y92" s="212"/>
      <c r="Z92" s="212"/>
      <c r="AA92" s="212"/>
      <c r="AB92" s="212"/>
      <c r="AC92" s="212"/>
      <c r="AD92" s="213"/>
      <c r="AE92" s="43"/>
      <c r="AF92" s="44"/>
      <c r="AG92" s="21"/>
    </row>
    <row r="93" spans="1:33" ht="15" customHeight="1">
      <c r="A93" s="14">
        <v>3</v>
      </c>
      <c r="B93" s="23">
        <v>42498</v>
      </c>
      <c r="C93" s="209">
        <v>0.4166666666666667</v>
      </c>
      <c r="D93" s="210"/>
      <c r="E93" s="164" t="s">
        <v>202</v>
      </c>
      <c r="F93" s="165"/>
      <c r="G93" s="165"/>
      <c r="H93" s="165"/>
      <c r="I93" s="24">
        <v>0</v>
      </c>
      <c r="J93" s="99" t="s">
        <v>17</v>
      </c>
      <c r="K93" s="26">
        <v>13</v>
      </c>
      <c r="L93" s="181" t="s">
        <v>193</v>
      </c>
      <c r="M93" s="182"/>
      <c r="N93" s="182"/>
      <c r="O93" s="183"/>
      <c r="P93" s="214" t="s">
        <v>205</v>
      </c>
      <c r="Q93" s="162"/>
      <c r="R93" s="162"/>
      <c r="S93" s="215"/>
      <c r="T93" s="161" t="s">
        <v>205</v>
      </c>
      <c r="U93" s="162"/>
      <c r="V93" s="162"/>
      <c r="W93" s="163"/>
      <c r="X93" s="211" t="s">
        <v>204</v>
      </c>
      <c r="Y93" s="212"/>
      <c r="Z93" s="212"/>
      <c r="AA93" s="212"/>
      <c r="AB93" s="212"/>
      <c r="AC93" s="212"/>
      <c r="AD93" s="213"/>
      <c r="AE93" s="43"/>
      <c r="AF93" s="44"/>
      <c r="AG93" s="21"/>
    </row>
    <row r="94" spans="1:34" ht="15" customHeight="1">
      <c r="A94" s="11"/>
      <c r="B94" s="11"/>
      <c r="C94" s="29"/>
      <c r="D94" s="29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30"/>
      <c r="Q94" s="30"/>
      <c r="R94" s="30"/>
      <c r="S94" s="30"/>
      <c r="T94" s="30"/>
      <c r="U94" s="30"/>
      <c r="V94" s="30"/>
      <c r="W94" s="11"/>
      <c r="X94" s="11"/>
      <c r="Y94" s="11"/>
      <c r="AB94" s="31"/>
      <c r="AC94" s="31"/>
      <c r="AD94" s="29"/>
      <c r="AE94" s="29"/>
      <c r="AF94" s="31"/>
      <c r="AG94" s="31"/>
      <c r="AH94" s="31"/>
    </row>
    <row r="95" spans="1:27" ht="15" customHeight="1">
      <c r="A95" s="204" t="s">
        <v>11</v>
      </c>
      <c r="B95" s="205"/>
      <c r="C95" s="206" t="str">
        <f>B96</f>
        <v>仙台中田</v>
      </c>
      <c r="D95" s="207"/>
      <c r="E95" s="208"/>
      <c r="F95" s="206" t="str">
        <f>B98</f>
        <v>YMCA</v>
      </c>
      <c r="G95" s="207"/>
      <c r="H95" s="208"/>
      <c r="I95" s="206" t="str">
        <f>B100</f>
        <v>ｴｽﾍﾟﾗﾝｻ</v>
      </c>
      <c r="J95" s="207"/>
      <c r="K95" s="208"/>
      <c r="L95" s="198" t="s">
        <v>12</v>
      </c>
      <c r="M95" s="200"/>
      <c r="N95" s="201" t="s">
        <v>13</v>
      </c>
      <c r="O95" s="201"/>
      <c r="P95" s="201" t="s">
        <v>14</v>
      </c>
      <c r="Q95" s="201"/>
      <c r="R95" s="198" t="s">
        <v>15</v>
      </c>
      <c r="S95" s="199"/>
      <c r="T95" s="198" t="s">
        <v>16</v>
      </c>
      <c r="U95" s="199"/>
      <c r="AA95" s="9"/>
    </row>
    <row r="96" spans="1:27" ht="15" customHeight="1">
      <c r="A96" s="194">
        <v>1</v>
      </c>
      <c r="B96" s="202" t="s">
        <v>109</v>
      </c>
      <c r="C96" s="191">
        <f>IF(OR(C97="",E97=""),"",IF(C97=E97,"△",IF(C97&gt;E97,"○","●")))</f>
      </c>
      <c r="D96" s="192"/>
      <c r="E96" s="193"/>
      <c r="F96" s="191" t="str">
        <f>IF(OR(F97="",H97=""),"",IF(F97=H97,"△",IF(F97&gt;H97,"○","●")))</f>
        <v>●</v>
      </c>
      <c r="G96" s="192"/>
      <c r="H96" s="193"/>
      <c r="I96" s="191" t="str">
        <f>IF(OR(I97="",K97=""),"",IF(I97=K97,"△",IF(I97&gt;K97,"○","●")))</f>
        <v>○</v>
      </c>
      <c r="J96" s="192"/>
      <c r="K96" s="193"/>
      <c r="L96" s="184">
        <f>SUM(V96:V97)</f>
        <v>3</v>
      </c>
      <c r="M96" s="188"/>
      <c r="N96" s="184">
        <f>W96</f>
        <v>15</v>
      </c>
      <c r="O96" s="185"/>
      <c r="P96" s="184">
        <f>W97</f>
        <v>4</v>
      </c>
      <c r="Q96" s="185"/>
      <c r="R96" s="184">
        <f>SUM(W96-W97)</f>
        <v>11</v>
      </c>
      <c r="S96" s="185"/>
      <c r="T96" s="184">
        <v>2</v>
      </c>
      <c r="U96" s="185"/>
      <c r="V96" s="34">
        <f>COUNTIF(C96:K97,"○")*3</f>
        <v>3</v>
      </c>
      <c r="W96" s="35">
        <f>SUM(F97+I97)</f>
        <v>15</v>
      </c>
      <c r="X96" s="35"/>
      <c r="AA96" s="9"/>
    </row>
    <row r="97" spans="1:27" ht="15" customHeight="1">
      <c r="A97" s="195"/>
      <c r="B97" s="203"/>
      <c r="C97" s="36"/>
      <c r="D97" s="37"/>
      <c r="E97" s="38"/>
      <c r="F97" s="36">
        <v>2</v>
      </c>
      <c r="G97" s="37" t="s">
        <v>17</v>
      </c>
      <c r="H97" s="38">
        <v>4</v>
      </c>
      <c r="I97" s="36">
        <v>13</v>
      </c>
      <c r="J97" s="37" t="s">
        <v>17</v>
      </c>
      <c r="K97" s="38">
        <v>0</v>
      </c>
      <c r="L97" s="189"/>
      <c r="M97" s="190"/>
      <c r="N97" s="186"/>
      <c r="O97" s="187"/>
      <c r="P97" s="186"/>
      <c r="Q97" s="187"/>
      <c r="R97" s="186"/>
      <c r="S97" s="187"/>
      <c r="T97" s="186"/>
      <c r="U97" s="187"/>
      <c r="V97" s="34">
        <f>COUNTIF(C96:K97,"△")</f>
        <v>0</v>
      </c>
      <c r="W97" s="35">
        <f>SUM(H97+K97)</f>
        <v>4</v>
      </c>
      <c r="X97" s="35"/>
      <c r="AA97" s="9"/>
    </row>
    <row r="98" spans="1:27" ht="15" customHeight="1">
      <c r="A98" s="194">
        <v>2</v>
      </c>
      <c r="B98" s="196" t="s">
        <v>79</v>
      </c>
      <c r="C98" s="191" t="str">
        <f>IF(OR(C99="",E99=""),"",IF(C99=E99,"△",IF(C99&gt;E99,"○","●")))</f>
        <v>○</v>
      </c>
      <c r="D98" s="192"/>
      <c r="E98" s="193"/>
      <c r="F98" s="191">
        <f>IF(OR(F99="",H99=""),"",IF(F99=H99,"△",IF(F99&gt;H99,"○","●")))</f>
      </c>
      <c r="G98" s="192"/>
      <c r="H98" s="193"/>
      <c r="I98" s="191" t="str">
        <f>IF(OR(I99="",K99=""),"",IF(I99=K99,"△",IF(I99&gt;K99,"○","●")))</f>
        <v>○</v>
      </c>
      <c r="J98" s="192"/>
      <c r="K98" s="193"/>
      <c r="L98" s="184">
        <f>SUM(V98:V99)</f>
        <v>6</v>
      </c>
      <c r="M98" s="188"/>
      <c r="N98" s="184">
        <f>W98</f>
        <v>14</v>
      </c>
      <c r="O98" s="185"/>
      <c r="P98" s="184">
        <f>W99</f>
        <v>2</v>
      </c>
      <c r="Q98" s="185"/>
      <c r="R98" s="184">
        <f>SUM(W98-W99)</f>
        <v>12</v>
      </c>
      <c r="S98" s="185"/>
      <c r="T98" s="184">
        <v>1</v>
      </c>
      <c r="U98" s="185"/>
      <c r="V98" s="34">
        <f>COUNTIF(C98:K99,"○")*3</f>
        <v>6</v>
      </c>
      <c r="W98" s="35">
        <f>SUM(C99+I99)</f>
        <v>14</v>
      </c>
      <c r="X98" s="35"/>
      <c r="AA98" s="9"/>
    </row>
    <row r="99" spans="1:27" ht="15" customHeight="1">
      <c r="A99" s="195"/>
      <c r="B99" s="197"/>
      <c r="C99" s="36">
        <v>4</v>
      </c>
      <c r="D99" s="37" t="s">
        <v>17</v>
      </c>
      <c r="E99" s="38">
        <v>2</v>
      </c>
      <c r="F99" s="36"/>
      <c r="G99" s="37"/>
      <c r="H99" s="38"/>
      <c r="I99" s="36">
        <v>10</v>
      </c>
      <c r="J99" s="37" t="s">
        <v>17</v>
      </c>
      <c r="K99" s="38">
        <v>0</v>
      </c>
      <c r="L99" s="189"/>
      <c r="M99" s="190"/>
      <c r="N99" s="186"/>
      <c r="O99" s="187"/>
      <c r="P99" s="186"/>
      <c r="Q99" s="187"/>
      <c r="R99" s="186"/>
      <c r="S99" s="187"/>
      <c r="T99" s="186"/>
      <c r="U99" s="187"/>
      <c r="V99" s="34">
        <f>COUNTIF(C98:K99,"△")</f>
        <v>0</v>
      </c>
      <c r="W99" s="35">
        <f>SUM(E99+K99)</f>
        <v>2</v>
      </c>
      <c r="X99" s="35"/>
      <c r="AA99" s="9"/>
    </row>
    <row r="100" spans="1:27" ht="15" customHeight="1">
      <c r="A100" s="194">
        <v>3</v>
      </c>
      <c r="B100" s="196" t="s">
        <v>110</v>
      </c>
      <c r="C100" s="191" t="str">
        <f>IF(OR(C101="",E101=""),"",IF(C101=E101,"△",IF(C101&gt;E101,"○","●")))</f>
        <v>●</v>
      </c>
      <c r="D100" s="192"/>
      <c r="E100" s="193"/>
      <c r="F100" s="191" t="str">
        <f>IF(OR(F101="",H101=""),"",IF(F101=H101,"△",IF(F101&gt;H101,"○","●")))</f>
        <v>●</v>
      </c>
      <c r="G100" s="192"/>
      <c r="H100" s="193"/>
      <c r="I100" s="191">
        <f>IF(OR(I101="",K101=""),"",IF(I101=K101,"△",IF(I101&gt;K101,"○","●")))</f>
      </c>
      <c r="J100" s="192"/>
      <c r="K100" s="193"/>
      <c r="L100" s="184">
        <f>SUM(V100:V101)</f>
        <v>0</v>
      </c>
      <c r="M100" s="188"/>
      <c r="N100" s="184">
        <f>W100</f>
        <v>0</v>
      </c>
      <c r="O100" s="185"/>
      <c r="P100" s="184">
        <f>W101</f>
        <v>23</v>
      </c>
      <c r="Q100" s="185"/>
      <c r="R100" s="184">
        <f>SUM(W100-W101)</f>
        <v>-23</v>
      </c>
      <c r="S100" s="185"/>
      <c r="T100" s="184">
        <v>3</v>
      </c>
      <c r="U100" s="185"/>
      <c r="V100" s="34">
        <f>COUNTIF(C100:K101,"○")*3</f>
        <v>0</v>
      </c>
      <c r="W100" s="35">
        <f>SUM(F101+C101)</f>
        <v>0</v>
      </c>
      <c r="X100" s="35"/>
      <c r="AA100" s="9"/>
    </row>
    <row r="101" spans="1:27" ht="15" customHeight="1">
      <c r="A101" s="195"/>
      <c r="B101" s="197"/>
      <c r="C101" s="36">
        <v>0</v>
      </c>
      <c r="D101" s="37" t="s">
        <v>17</v>
      </c>
      <c r="E101" s="38">
        <v>13</v>
      </c>
      <c r="F101" s="36">
        <v>0</v>
      </c>
      <c r="G101" s="37" t="s">
        <v>17</v>
      </c>
      <c r="H101" s="38">
        <v>10</v>
      </c>
      <c r="I101" s="36"/>
      <c r="J101" s="37"/>
      <c r="K101" s="38"/>
      <c r="L101" s="189"/>
      <c r="M101" s="190"/>
      <c r="N101" s="186"/>
      <c r="O101" s="187"/>
      <c r="P101" s="186"/>
      <c r="Q101" s="187"/>
      <c r="R101" s="186"/>
      <c r="S101" s="187"/>
      <c r="T101" s="186"/>
      <c r="U101" s="187"/>
      <c r="V101" s="34">
        <f>COUNTIF(C100:K101,"△")</f>
        <v>0</v>
      </c>
      <c r="W101" s="35">
        <f>SUM(H101+E101)</f>
        <v>23</v>
      </c>
      <c r="X101" s="35"/>
      <c r="AA101" s="9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475">
    <mergeCell ref="T82:U83"/>
    <mergeCell ref="X63:AD63"/>
    <mergeCell ref="X64:AD64"/>
    <mergeCell ref="X65:AD65"/>
    <mergeCell ref="X77:AD77"/>
    <mergeCell ref="X78:AD78"/>
    <mergeCell ref="X79:AD79"/>
    <mergeCell ref="T81:U81"/>
    <mergeCell ref="T63:W63"/>
    <mergeCell ref="X76:AD76"/>
    <mergeCell ref="T84:U85"/>
    <mergeCell ref="I86:K86"/>
    <mergeCell ref="I84:K84"/>
    <mergeCell ref="P84:Q85"/>
    <mergeCell ref="P86:Q87"/>
    <mergeCell ref="L84:M85"/>
    <mergeCell ref="R86:S87"/>
    <mergeCell ref="T86:U87"/>
    <mergeCell ref="R84:S85"/>
    <mergeCell ref="N84:O85"/>
    <mergeCell ref="L86:M87"/>
    <mergeCell ref="I82:K82"/>
    <mergeCell ref="P64:S64"/>
    <mergeCell ref="L81:M81"/>
    <mergeCell ref="L82:M83"/>
    <mergeCell ref="N81:O81"/>
    <mergeCell ref="P81:Q81"/>
    <mergeCell ref="N82:O83"/>
    <mergeCell ref="P82:Q83"/>
    <mergeCell ref="N67:O67"/>
    <mergeCell ref="N70:O71"/>
    <mergeCell ref="P70:Q71"/>
    <mergeCell ref="C78:D78"/>
    <mergeCell ref="E78:H78"/>
    <mergeCell ref="A75:D75"/>
    <mergeCell ref="C77:D77"/>
    <mergeCell ref="B70:B71"/>
    <mergeCell ref="C70:E70"/>
    <mergeCell ref="F70:H70"/>
    <mergeCell ref="R82:S83"/>
    <mergeCell ref="L78:O78"/>
    <mergeCell ref="N68:O69"/>
    <mergeCell ref="L68:M69"/>
    <mergeCell ref="L70:M71"/>
    <mergeCell ref="N72:O73"/>
    <mergeCell ref="R81:S81"/>
    <mergeCell ref="P76:W76"/>
    <mergeCell ref="T68:U69"/>
    <mergeCell ref="T79:W79"/>
    <mergeCell ref="T65:W65"/>
    <mergeCell ref="T64:W64"/>
    <mergeCell ref="C76:D76"/>
    <mergeCell ref="E76:O76"/>
    <mergeCell ref="I67:K67"/>
    <mergeCell ref="T70:U71"/>
    <mergeCell ref="C68:E68"/>
    <mergeCell ref="F68:H68"/>
    <mergeCell ref="I70:K70"/>
    <mergeCell ref="R67:S67"/>
    <mergeCell ref="T56:U57"/>
    <mergeCell ref="T53:U53"/>
    <mergeCell ref="N53:O53"/>
    <mergeCell ref="I68:K68"/>
    <mergeCell ref="L53:M53"/>
    <mergeCell ref="N54:O55"/>
    <mergeCell ref="R54:S55"/>
    <mergeCell ref="P63:S63"/>
    <mergeCell ref="L65:O65"/>
    <mergeCell ref="P65:S65"/>
    <mergeCell ref="X48:AD48"/>
    <mergeCell ref="W42:X43"/>
    <mergeCell ref="Y40:Y41"/>
    <mergeCell ref="X62:AD62"/>
    <mergeCell ref="R68:S69"/>
    <mergeCell ref="T51:W51"/>
    <mergeCell ref="T54:U55"/>
    <mergeCell ref="T67:U67"/>
    <mergeCell ref="R53:S53"/>
    <mergeCell ref="Y42:Y43"/>
    <mergeCell ref="U42:V43"/>
    <mergeCell ref="S42:T43"/>
    <mergeCell ref="W40:X41"/>
    <mergeCell ref="Y38:Y39"/>
    <mergeCell ref="U38:V39"/>
    <mergeCell ref="W38:X39"/>
    <mergeCell ref="S40:T41"/>
    <mergeCell ref="U40:V41"/>
    <mergeCell ref="X50:AD50"/>
    <mergeCell ref="X51:AD51"/>
    <mergeCell ref="Y44:Y45"/>
    <mergeCell ref="P48:W48"/>
    <mergeCell ref="Q44:R45"/>
    <mergeCell ref="T50:W50"/>
    <mergeCell ref="W44:X45"/>
    <mergeCell ref="U44:V45"/>
    <mergeCell ref="T49:W49"/>
    <mergeCell ref="X49:AD49"/>
    <mergeCell ref="U37:V37"/>
    <mergeCell ref="S38:T39"/>
    <mergeCell ref="T34:W34"/>
    <mergeCell ref="T35:W35"/>
    <mergeCell ref="P34:S34"/>
    <mergeCell ref="T32:W32"/>
    <mergeCell ref="T33:W33"/>
    <mergeCell ref="W37:X37"/>
    <mergeCell ref="O38:P39"/>
    <mergeCell ref="L34:O34"/>
    <mergeCell ref="T58:U59"/>
    <mergeCell ref="L56:M57"/>
    <mergeCell ref="P62:W62"/>
    <mergeCell ref="R58:S59"/>
    <mergeCell ref="P49:S49"/>
    <mergeCell ref="P53:Q53"/>
    <mergeCell ref="P54:Q55"/>
    <mergeCell ref="L49:O49"/>
    <mergeCell ref="P56:Q57"/>
    <mergeCell ref="R56:S57"/>
    <mergeCell ref="C65:D65"/>
    <mergeCell ref="E65:H65"/>
    <mergeCell ref="S44:T45"/>
    <mergeCell ref="P68:Q69"/>
    <mergeCell ref="L67:M67"/>
    <mergeCell ref="P67:Q67"/>
    <mergeCell ref="L64:O64"/>
    <mergeCell ref="C64:D64"/>
    <mergeCell ref="E64:H64"/>
    <mergeCell ref="L54:M55"/>
    <mergeCell ref="A67:B67"/>
    <mergeCell ref="C67:E67"/>
    <mergeCell ref="F67:H67"/>
    <mergeCell ref="A70:A71"/>
    <mergeCell ref="A68:A69"/>
    <mergeCell ref="B68:B69"/>
    <mergeCell ref="L63:O63"/>
    <mergeCell ref="E62:O62"/>
    <mergeCell ref="F56:H56"/>
    <mergeCell ref="P58:Q59"/>
    <mergeCell ref="L58:M59"/>
    <mergeCell ref="N58:O59"/>
    <mergeCell ref="F58:H58"/>
    <mergeCell ref="N56:O57"/>
    <mergeCell ref="I56:K56"/>
    <mergeCell ref="C56:E56"/>
    <mergeCell ref="F54:H54"/>
    <mergeCell ref="I54:K54"/>
    <mergeCell ref="I58:K58"/>
    <mergeCell ref="C63:D63"/>
    <mergeCell ref="E63:H63"/>
    <mergeCell ref="C58:E58"/>
    <mergeCell ref="C62:D62"/>
    <mergeCell ref="A61:D61"/>
    <mergeCell ref="A56:A57"/>
    <mergeCell ref="B56:B57"/>
    <mergeCell ref="A58:A59"/>
    <mergeCell ref="B58:B59"/>
    <mergeCell ref="A53:B53"/>
    <mergeCell ref="L51:O51"/>
    <mergeCell ref="I53:K53"/>
    <mergeCell ref="C53:E53"/>
    <mergeCell ref="A54:A55"/>
    <mergeCell ref="B54:B55"/>
    <mergeCell ref="C54:E54"/>
    <mergeCell ref="C51:D51"/>
    <mergeCell ref="E51:H51"/>
    <mergeCell ref="F53:H53"/>
    <mergeCell ref="P50:S50"/>
    <mergeCell ref="C50:D50"/>
    <mergeCell ref="E50:H50"/>
    <mergeCell ref="L50:O50"/>
    <mergeCell ref="P51:S51"/>
    <mergeCell ref="C49:D49"/>
    <mergeCell ref="E49:H49"/>
    <mergeCell ref="A47:D47"/>
    <mergeCell ref="C48:D48"/>
    <mergeCell ref="E48:O48"/>
    <mergeCell ref="I44:K44"/>
    <mergeCell ref="L44:N44"/>
    <mergeCell ref="O44:P45"/>
    <mergeCell ref="A44:A45"/>
    <mergeCell ref="B44:B45"/>
    <mergeCell ref="C44:E44"/>
    <mergeCell ref="F44:H44"/>
    <mergeCell ref="O42:P43"/>
    <mergeCell ref="Q42:R43"/>
    <mergeCell ref="L42:N42"/>
    <mergeCell ref="F38:H38"/>
    <mergeCell ref="Q40:R41"/>
    <mergeCell ref="L40:N40"/>
    <mergeCell ref="O40:P41"/>
    <mergeCell ref="Q38:R39"/>
    <mergeCell ref="A42:A43"/>
    <mergeCell ref="B42:B43"/>
    <mergeCell ref="C42:E42"/>
    <mergeCell ref="I40:K40"/>
    <mergeCell ref="B40:B41"/>
    <mergeCell ref="C40:E40"/>
    <mergeCell ref="F40:H40"/>
    <mergeCell ref="A40:A41"/>
    <mergeCell ref="F42:H42"/>
    <mergeCell ref="I42:K42"/>
    <mergeCell ref="A37:B37"/>
    <mergeCell ref="C37:E37"/>
    <mergeCell ref="F37:H37"/>
    <mergeCell ref="L38:N38"/>
    <mergeCell ref="I38:K38"/>
    <mergeCell ref="A38:A39"/>
    <mergeCell ref="B38:B39"/>
    <mergeCell ref="C38:E38"/>
    <mergeCell ref="I37:K37"/>
    <mergeCell ref="C35:D35"/>
    <mergeCell ref="E35:H35"/>
    <mergeCell ref="L35:O35"/>
    <mergeCell ref="P31:S31"/>
    <mergeCell ref="O37:P37"/>
    <mergeCell ref="Q37:R37"/>
    <mergeCell ref="S37:T37"/>
    <mergeCell ref="P35:S35"/>
    <mergeCell ref="L37:N37"/>
    <mergeCell ref="E32:H32"/>
    <mergeCell ref="P29:W29"/>
    <mergeCell ref="L30:O30"/>
    <mergeCell ref="C30:D30"/>
    <mergeCell ref="C29:D29"/>
    <mergeCell ref="E29:O29"/>
    <mergeCell ref="T31:W31"/>
    <mergeCell ref="L25:N25"/>
    <mergeCell ref="I25:K25"/>
    <mergeCell ref="P30:S30"/>
    <mergeCell ref="C33:D33"/>
    <mergeCell ref="E33:H33"/>
    <mergeCell ref="L33:O33"/>
    <mergeCell ref="P33:S33"/>
    <mergeCell ref="C32:D32"/>
    <mergeCell ref="L31:O31"/>
    <mergeCell ref="L32:O32"/>
    <mergeCell ref="A25:A26"/>
    <mergeCell ref="B25:B26"/>
    <mergeCell ref="C25:E25"/>
    <mergeCell ref="F25:H25"/>
    <mergeCell ref="A28:D28"/>
    <mergeCell ref="A21:A22"/>
    <mergeCell ref="B21:B22"/>
    <mergeCell ref="C21:E21"/>
    <mergeCell ref="F21:H21"/>
    <mergeCell ref="A23:A24"/>
    <mergeCell ref="B23:B24"/>
    <mergeCell ref="C23:E23"/>
    <mergeCell ref="F23:H23"/>
    <mergeCell ref="O19:P20"/>
    <mergeCell ref="Q25:R26"/>
    <mergeCell ref="Q21:R22"/>
    <mergeCell ref="Q19:R20"/>
    <mergeCell ref="O21:P22"/>
    <mergeCell ref="L21:N21"/>
    <mergeCell ref="I23:K23"/>
    <mergeCell ref="L23:N23"/>
    <mergeCell ref="I21:K21"/>
    <mergeCell ref="AE25:AE26"/>
    <mergeCell ref="O25:P26"/>
    <mergeCell ref="S25:T26"/>
    <mergeCell ref="U25:V26"/>
    <mergeCell ref="AE23:AE24"/>
    <mergeCell ref="W23:X24"/>
    <mergeCell ref="O23:P24"/>
    <mergeCell ref="Q23:R24"/>
    <mergeCell ref="W19:X20"/>
    <mergeCell ref="AE19:AE20"/>
    <mergeCell ref="AE21:AE22"/>
    <mergeCell ref="S21:T22"/>
    <mergeCell ref="S19:T20"/>
    <mergeCell ref="U19:V20"/>
    <mergeCell ref="U21:V22"/>
    <mergeCell ref="I19:K19"/>
    <mergeCell ref="A18:B18"/>
    <mergeCell ref="C18:E18"/>
    <mergeCell ref="L19:N19"/>
    <mergeCell ref="A19:A20"/>
    <mergeCell ref="B19:B20"/>
    <mergeCell ref="C19:E19"/>
    <mergeCell ref="F19:H19"/>
    <mergeCell ref="F18:H18"/>
    <mergeCell ref="I18:K18"/>
    <mergeCell ref="C13:D13"/>
    <mergeCell ref="E13:H13"/>
    <mergeCell ref="L18:N18"/>
    <mergeCell ref="C16:D16"/>
    <mergeCell ref="E16:H16"/>
    <mergeCell ref="L16:O16"/>
    <mergeCell ref="O18:P18"/>
    <mergeCell ref="P16:S16"/>
    <mergeCell ref="Q18:R18"/>
    <mergeCell ref="S18:T18"/>
    <mergeCell ref="C15:D15"/>
    <mergeCell ref="E15:H15"/>
    <mergeCell ref="L15:O15"/>
    <mergeCell ref="P15:S15"/>
    <mergeCell ref="C14:D14"/>
    <mergeCell ref="T14:W14"/>
    <mergeCell ref="E14:H14"/>
    <mergeCell ref="P14:S14"/>
    <mergeCell ref="E12:H12"/>
    <mergeCell ref="L11:O11"/>
    <mergeCell ref="T12:W12"/>
    <mergeCell ref="T11:W11"/>
    <mergeCell ref="P11:S11"/>
    <mergeCell ref="L12:O12"/>
    <mergeCell ref="P12:S12"/>
    <mergeCell ref="V7:Z7"/>
    <mergeCell ref="V4:Z4"/>
    <mergeCell ref="V5:Z5"/>
    <mergeCell ref="P7:T7"/>
    <mergeCell ref="P6:T6"/>
    <mergeCell ref="V6:Z6"/>
    <mergeCell ref="P5:T5"/>
    <mergeCell ref="P4:T4"/>
    <mergeCell ref="AB4:AF4"/>
    <mergeCell ref="AB5:AF5"/>
    <mergeCell ref="AB6:AF6"/>
    <mergeCell ref="D5:H5"/>
    <mergeCell ref="J5:N5"/>
    <mergeCell ref="D4:H4"/>
    <mergeCell ref="J4:N4"/>
    <mergeCell ref="D6:H6"/>
    <mergeCell ref="J6:N6"/>
    <mergeCell ref="D7:H7"/>
    <mergeCell ref="J7:N7"/>
    <mergeCell ref="C10:D10"/>
    <mergeCell ref="E10:O10"/>
    <mergeCell ref="J8:N8"/>
    <mergeCell ref="A9:D9"/>
    <mergeCell ref="L13:O13"/>
    <mergeCell ref="W18:X18"/>
    <mergeCell ref="X10:AD10"/>
    <mergeCell ref="P8:T8"/>
    <mergeCell ref="P10:W10"/>
    <mergeCell ref="U18:V18"/>
    <mergeCell ref="S23:T24"/>
    <mergeCell ref="W21:X22"/>
    <mergeCell ref="P13:S13"/>
    <mergeCell ref="T13:W13"/>
    <mergeCell ref="U23:V24"/>
    <mergeCell ref="A1:AF1"/>
    <mergeCell ref="A2:AE2"/>
    <mergeCell ref="D3:H3"/>
    <mergeCell ref="J3:N3"/>
    <mergeCell ref="P3:T3"/>
    <mergeCell ref="B11:B12"/>
    <mergeCell ref="X11:AD12"/>
    <mergeCell ref="AB7:AF7"/>
    <mergeCell ref="AB3:AF3"/>
    <mergeCell ref="V3:Z3"/>
    <mergeCell ref="P72:Q73"/>
    <mergeCell ref="T72:U73"/>
    <mergeCell ref="R72:S73"/>
    <mergeCell ref="W25:X26"/>
    <mergeCell ref="R70:S71"/>
    <mergeCell ref="X29:AD29"/>
    <mergeCell ref="P32:S32"/>
    <mergeCell ref="A72:A73"/>
    <mergeCell ref="L72:M73"/>
    <mergeCell ref="B72:B73"/>
    <mergeCell ref="I72:K72"/>
    <mergeCell ref="C72:E72"/>
    <mergeCell ref="F72:H72"/>
    <mergeCell ref="B30:B31"/>
    <mergeCell ref="B32:B33"/>
    <mergeCell ref="T78:W78"/>
    <mergeCell ref="P78:S78"/>
    <mergeCell ref="E77:H77"/>
    <mergeCell ref="L77:O77"/>
    <mergeCell ref="P77:S77"/>
    <mergeCell ref="T77:W77"/>
    <mergeCell ref="C81:E81"/>
    <mergeCell ref="F81:H81"/>
    <mergeCell ref="I81:K81"/>
    <mergeCell ref="C79:D79"/>
    <mergeCell ref="L79:O79"/>
    <mergeCell ref="P79:S79"/>
    <mergeCell ref="A84:A85"/>
    <mergeCell ref="B84:B85"/>
    <mergeCell ref="C84:E84"/>
    <mergeCell ref="F84:H84"/>
    <mergeCell ref="E79:H79"/>
    <mergeCell ref="A82:A83"/>
    <mergeCell ref="B82:B83"/>
    <mergeCell ref="C82:E82"/>
    <mergeCell ref="F82:H82"/>
    <mergeCell ref="A81:B81"/>
    <mergeCell ref="X90:AD90"/>
    <mergeCell ref="P90:W90"/>
    <mergeCell ref="A86:A87"/>
    <mergeCell ref="B86:B87"/>
    <mergeCell ref="C86:E86"/>
    <mergeCell ref="F86:H86"/>
    <mergeCell ref="A89:D89"/>
    <mergeCell ref="C90:D90"/>
    <mergeCell ref="E90:O90"/>
    <mergeCell ref="N86:O87"/>
    <mergeCell ref="C91:D91"/>
    <mergeCell ref="E91:H91"/>
    <mergeCell ref="T91:W91"/>
    <mergeCell ref="X91:AD91"/>
    <mergeCell ref="L91:O91"/>
    <mergeCell ref="P91:S91"/>
    <mergeCell ref="X92:AD92"/>
    <mergeCell ref="P93:S93"/>
    <mergeCell ref="T93:W93"/>
    <mergeCell ref="L92:O92"/>
    <mergeCell ref="P92:S92"/>
    <mergeCell ref="X93:AD93"/>
    <mergeCell ref="I95:K95"/>
    <mergeCell ref="T95:U95"/>
    <mergeCell ref="C93:D93"/>
    <mergeCell ref="E93:H93"/>
    <mergeCell ref="L93:O93"/>
    <mergeCell ref="T92:W92"/>
    <mergeCell ref="C92:D92"/>
    <mergeCell ref="E92:H92"/>
    <mergeCell ref="A96:A97"/>
    <mergeCell ref="B96:B97"/>
    <mergeCell ref="C96:E96"/>
    <mergeCell ref="F96:H96"/>
    <mergeCell ref="A95:B95"/>
    <mergeCell ref="C95:E95"/>
    <mergeCell ref="F95:H95"/>
    <mergeCell ref="N98:O99"/>
    <mergeCell ref="B98:B99"/>
    <mergeCell ref="A98:A99"/>
    <mergeCell ref="R95:S95"/>
    <mergeCell ref="L96:M97"/>
    <mergeCell ref="L95:M95"/>
    <mergeCell ref="N95:O95"/>
    <mergeCell ref="P95:Q95"/>
    <mergeCell ref="P96:Q97"/>
    <mergeCell ref="R96:S97"/>
    <mergeCell ref="A100:A101"/>
    <mergeCell ref="B100:B101"/>
    <mergeCell ref="C100:E100"/>
    <mergeCell ref="F100:H100"/>
    <mergeCell ref="T96:U97"/>
    <mergeCell ref="I100:K100"/>
    <mergeCell ref="N96:O97"/>
    <mergeCell ref="I98:K98"/>
    <mergeCell ref="I96:K96"/>
    <mergeCell ref="P98:Q99"/>
    <mergeCell ref="P100:Q101"/>
    <mergeCell ref="R100:S101"/>
    <mergeCell ref="T100:U101"/>
    <mergeCell ref="L100:M101"/>
    <mergeCell ref="N100:O101"/>
    <mergeCell ref="C98:E98"/>
    <mergeCell ref="F98:H98"/>
    <mergeCell ref="R98:S99"/>
    <mergeCell ref="T98:U99"/>
    <mergeCell ref="L98:M99"/>
    <mergeCell ref="B15:B16"/>
    <mergeCell ref="X15:AD16"/>
    <mergeCell ref="T15:W15"/>
    <mergeCell ref="T16:W16"/>
    <mergeCell ref="C11:D11"/>
    <mergeCell ref="E11:H11"/>
    <mergeCell ref="B13:B14"/>
    <mergeCell ref="X13:AD14"/>
    <mergeCell ref="L14:O14"/>
    <mergeCell ref="C12:D12"/>
    <mergeCell ref="B34:B35"/>
    <mergeCell ref="X30:AD31"/>
    <mergeCell ref="X32:AD33"/>
    <mergeCell ref="X34:AD35"/>
    <mergeCell ref="T30:W30"/>
    <mergeCell ref="E30:H30"/>
    <mergeCell ref="C31:D31"/>
    <mergeCell ref="E31:H31"/>
    <mergeCell ref="C34:D34"/>
    <mergeCell ref="E34:H34"/>
  </mergeCells>
  <printOptions/>
  <pageMargins left="0.7" right="0.7" top="0.58" bottom="0.49" header="0.3" footer="0.3"/>
  <pageSetup horizontalDpi="300" verticalDpi="300" orientation="portrait" paperSize="9" scale="89" r:id="rId2"/>
  <rowBreaks count="1" manualBreakCount="1">
    <brk id="46" max="3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80"/>
  <sheetViews>
    <sheetView zoomScale="85" zoomScaleNormal="85" zoomScalePageLayoutView="0" workbookViewId="0" topLeftCell="A49">
      <selection activeCell="A11" sqref="A11:N14"/>
    </sheetView>
  </sheetViews>
  <sheetFormatPr defaultColWidth="9.00390625" defaultRowHeight="17.25" customHeight="1"/>
  <cols>
    <col min="1" max="1" width="8.625" style="0" customWidth="1"/>
    <col min="2" max="2" width="18.50390625" style="0" bestFit="1" customWidth="1"/>
    <col min="3" max="16" width="8.625" style="0" customWidth="1"/>
  </cols>
  <sheetData>
    <row r="1" spans="1:14" ht="17.2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17.2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17.2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s="115" customFormat="1" ht="17.25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4" s="115" customFormat="1" ht="17.25" customHeight="1">
      <c r="A5" s="262" t="s">
        <v>1</v>
      </c>
      <c r="B5" s="263"/>
      <c r="C5" s="266" t="s">
        <v>46</v>
      </c>
      <c r="D5" s="266"/>
      <c r="E5" s="266"/>
      <c r="F5" s="267" t="s">
        <v>58</v>
      </c>
      <c r="G5" s="267"/>
      <c r="H5" s="267"/>
      <c r="I5" s="268" t="s">
        <v>59</v>
      </c>
      <c r="J5" s="268"/>
      <c r="K5" s="268"/>
      <c r="L5" s="266" t="s">
        <v>48</v>
      </c>
      <c r="M5" s="266"/>
      <c r="N5" s="266"/>
    </row>
    <row r="6" spans="1:14" s="115" customFormat="1" ht="17.25" customHeight="1">
      <c r="A6" s="264"/>
      <c r="B6" s="265"/>
      <c r="C6" s="266"/>
      <c r="D6" s="266"/>
      <c r="E6" s="266"/>
      <c r="F6" s="267"/>
      <c r="G6" s="267"/>
      <c r="H6" s="267"/>
      <c r="I6" s="268"/>
      <c r="J6" s="268"/>
      <c r="K6" s="268"/>
      <c r="L6" s="266"/>
      <c r="M6" s="266"/>
      <c r="N6" s="266"/>
    </row>
    <row r="7" spans="1:14" s="115" customFormat="1" ht="17.25" customHeight="1">
      <c r="A7" s="262" t="s">
        <v>233</v>
      </c>
      <c r="B7" s="263"/>
      <c r="C7" s="266" t="s">
        <v>47</v>
      </c>
      <c r="D7" s="266"/>
      <c r="E7" s="266"/>
      <c r="F7" s="267" t="s">
        <v>57</v>
      </c>
      <c r="G7" s="267"/>
      <c r="H7" s="267"/>
      <c r="I7" s="269" t="s">
        <v>60</v>
      </c>
      <c r="J7" s="269"/>
      <c r="K7" s="269"/>
      <c r="L7" s="267" t="s">
        <v>61</v>
      </c>
      <c r="M7" s="267"/>
      <c r="N7" s="267"/>
    </row>
    <row r="8" spans="1:14" s="115" customFormat="1" ht="17.25" customHeight="1">
      <c r="A8" s="264"/>
      <c r="B8" s="265"/>
      <c r="C8" s="266"/>
      <c r="D8" s="266"/>
      <c r="E8" s="266"/>
      <c r="F8" s="267"/>
      <c r="G8" s="267"/>
      <c r="H8" s="267"/>
      <c r="I8" s="269"/>
      <c r="J8" s="269"/>
      <c r="K8" s="269"/>
      <c r="L8" s="267"/>
      <c r="M8" s="267"/>
      <c r="N8" s="267"/>
    </row>
    <row r="9" s="115" customFormat="1" ht="17.25" customHeight="1">
      <c r="A9" s="116" t="s">
        <v>3</v>
      </c>
    </row>
    <row r="10" s="115" customFormat="1" ht="17.25" customHeight="1"/>
    <row r="11" spans="1:14" s="115" customFormat="1" ht="17.25" customHeight="1">
      <c r="A11" s="270" t="s">
        <v>2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</row>
    <row r="12" spans="1:14" s="115" customFormat="1" ht="17.2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</row>
    <row r="13" spans="1:14" s="115" customFormat="1" ht="17.2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</row>
    <row r="14" spans="1:14" s="115" customFormat="1" ht="17.25" customHeight="1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5" spans="1:14" s="115" customFormat="1" ht="17.25" customHeight="1">
      <c r="A15" s="272" t="s">
        <v>33</v>
      </c>
      <c r="B15" s="273"/>
      <c r="C15" s="268" t="s">
        <v>86</v>
      </c>
      <c r="D15" s="268"/>
      <c r="E15" s="268"/>
      <c r="F15" s="269" t="s">
        <v>93</v>
      </c>
      <c r="G15" s="269"/>
      <c r="H15" s="269"/>
      <c r="I15" s="267" t="s">
        <v>94</v>
      </c>
      <c r="J15" s="267"/>
      <c r="K15" s="267"/>
      <c r="L15" s="274"/>
      <c r="M15" s="274"/>
      <c r="N15" s="274"/>
    </row>
    <row r="16" spans="1:14" s="115" customFormat="1" ht="17.25" customHeight="1">
      <c r="A16" s="273"/>
      <c r="B16" s="273"/>
      <c r="C16" s="268"/>
      <c r="D16" s="268"/>
      <c r="E16" s="268"/>
      <c r="F16" s="269"/>
      <c r="G16" s="269"/>
      <c r="H16" s="269"/>
      <c r="I16" s="267"/>
      <c r="J16" s="267"/>
      <c r="K16" s="267"/>
      <c r="L16" s="274"/>
      <c r="M16" s="274"/>
      <c r="N16" s="274"/>
    </row>
    <row r="17" spans="1:14" ht="17.25" customHeight="1">
      <c r="A17" s="275" t="s">
        <v>34</v>
      </c>
      <c r="B17" s="276"/>
      <c r="C17" s="277" t="s">
        <v>87</v>
      </c>
      <c r="D17" s="277"/>
      <c r="E17" s="277"/>
      <c r="F17" s="278" t="s">
        <v>92</v>
      </c>
      <c r="G17" s="278"/>
      <c r="H17" s="278"/>
      <c r="I17" s="279" t="s">
        <v>95</v>
      </c>
      <c r="J17" s="279"/>
      <c r="K17" s="279"/>
      <c r="L17" s="280"/>
      <c r="M17" s="280"/>
      <c r="N17" s="280"/>
    </row>
    <row r="18" spans="1:14" ht="17.25" customHeight="1">
      <c r="A18" s="276"/>
      <c r="B18" s="276"/>
      <c r="C18" s="277"/>
      <c r="D18" s="277"/>
      <c r="E18" s="277"/>
      <c r="F18" s="278"/>
      <c r="G18" s="278"/>
      <c r="H18" s="278"/>
      <c r="I18" s="279"/>
      <c r="J18" s="279"/>
      <c r="K18" s="279"/>
      <c r="L18" s="280"/>
      <c r="M18" s="280"/>
      <c r="N18" s="280"/>
    </row>
    <row r="19" spans="1:14" ht="17.25" customHeight="1">
      <c r="A19" s="275" t="s">
        <v>35</v>
      </c>
      <c r="B19" s="276"/>
      <c r="C19" s="277" t="s">
        <v>88</v>
      </c>
      <c r="D19" s="277"/>
      <c r="E19" s="277"/>
      <c r="F19" s="278" t="s">
        <v>91</v>
      </c>
      <c r="G19" s="278"/>
      <c r="H19" s="278"/>
      <c r="I19" s="279" t="s">
        <v>96</v>
      </c>
      <c r="J19" s="279"/>
      <c r="K19" s="279"/>
      <c r="L19" s="280"/>
      <c r="M19" s="280"/>
      <c r="N19" s="280"/>
    </row>
    <row r="20" spans="1:14" ht="17.25" customHeight="1">
      <c r="A20" s="276"/>
      <c r="B20" s="276"/>
      <c r="C20" s="277"/>
      <c r="D20" s="277"/>
      <c r="E20" s="277"/>
      <c r="F20" s="278"/>
      <c r="G20" s="278"/>
      <c r="H20" s="278"/>
      <c r="I20" s="279"/>
      <c r="J20" s="279"/>
      <c r="K20" s="279"/>
      <c r="L20" s="280"/>
      <c r="M20" s="280"/>
      <c r="N20" s="280"/>
    </row>
    <row r="21" spans="1:14" ht="17.25" customHeight="1">
      <c r="A21" s="275" t="s">
        <v>36</v>
      </c>
      <c r="B21" s="276"/>
      <c r="C21" s="278" t="s">
        <v>89</v>
      </c>
      <c r="D21" s="278"/>
      <c r="E21" s="278"/>
      <c r="F21" s="278" t="s">
        <v>90</v>
      </c>
      <c r="G21" s="278"/>
      <c r="H21" s="278"/>
      <c r="I21" s="279" t="s">
        <v>97</v>
      </c>
      <c r="J21" s="279"/>
      <c r="K21" s="279"/>
      <c r="L21" s="280"/>
      <c r="M21" s="280"/>
      <c r="N21" s="280"/>
    </row>
    <row r="22" spans="1:14" ht="17.25" customHeight="1">
      <c r="A22" s="276"/>
      <c r="B22" s="276"/>
      <c r="C22" s="278"/>
      <c r="D22" s="278"/>
      <c r="E22" s="278"/>
      <c r="F22" s="278"/>
      <c r="G22" s="278"/>
      <c r="H22" s="278"/>
      <c r="I22" s="279"/>
      <c r="J22" s="279"/>
      <c r="K22" s="279"/>
      <c r="L22" s="280"/>
      <c r="M22" s="280"/>
      <c r="N22" s="280"/>
    </row>
    <row r="23" ht="17.25" customHeight="1">
      <c r="A23" s="1" t="s">
        <v>116</v>
      </c>
    </row>
    <row r="25" spans="1:14" ht="17.25" customHeight="1">
      <c r="A25" s="281" t="s">
        <v>117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</row>
    <row r="26" spans="1:14" ht="17.2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</row>
    <row r="27" spans="1:10" ht="17.25" customHeight="1">
      <c r="A27" s="86"/>
      <c r="B27" s="86"/>
      <c r="C27" s="86"/>
      <c r="D27" s="260" t="s">
        <v>118</v>
      </c>
      <c r="E27" s="260"/>
      <c r="F27" s="86"/>
      <c r="G27" s="86"/>
      <c r="H27" s="86"/>
      <c r="I27" s="86"/>
      <c r="J27" s="86"/>
    </row>
    <row r="28" spans="1:12" ht="17.25" customHeight="1">
      <c r="A28" s="86"/>
      <c r="B28" s="86"/>
      <c r="C28" s="86"/>
      <c r="D28" s="260"/>
      <c r="E28" s="260"/>
      <c r="F28" s="86"/>
      <c r="G28" s="86"/>
      <c r="H28" s="86"/>
      <c r="I28" s="86"/>
      <c r="J28" s="86"/>
      <c r="K28" s="282" t="s">
        <v>37</v>
      </c>
      <c r="L28" s="282"/>
    </row>
    <row r="29" spans="5:12" ht="17.25" customHeight="1" thickBot="1">
      <c r="E29" s="4"/>
      <c r="K29" s="282"/>
      <c r="L29" s="282"/>
    </row>
    <row r="30" spans="3:12" ht="17.25" customHeight="1">
      <c r="C30" s="2"/>
      <c r="D30" s="283" t="s">
        <v>119</v>
      </c>
      <c r="E30" s="283"/>
      <c r="F30" s="3"/>
      <c r="K30" s="282"/>
      <c r="L30" s="282"/>
    </row>
    <row r="31" spans="3:12" ht="17.25" customHeight="1">
      <c r="C31" s="4"/>
      <c r="D31" s="284" t="s">
        <v>120</v>
      </c>
      <c r="E31" s="284"/>
      <c r="F31" s="5"/>
      <c r="L31" s="4"/>
    </row>
    <row r="32" spans="3:14" ht="17.25" customHeight="1" thickBot="1">
      <c r="C32" s="4"/>
      <c r="D32" s="285"/>
      <c r="E32" s="285"/>
      <c r="F32" s="5"/>
      <c r="L32" s="6"/>
      <c r="N32" s="71"/>
    </row>
    <row r="33" spans="2:14" ht="17.25" customHeight="1" thickBot="1">
      <c r="B33" s="71"/>
      <c r="C33" s="87"/>
      <c r="D33" s="286" t="s">
        <v>121</v>
      </c>
      <c r="E33" s="286"/>
      <c r="F33" s="88"/>
      <c r="G33" s="71"/>
      <c r="K33" s="288" t="s">
        <v>234</v>
      </c>
      <c r="L33" s="289"/>
      <c r="M33" s="71"/>
      <c r="N33" s="71"/>
    </row>
    <row r="34" spans="2:14" ht="17.25" customHeight="1">
      <c r="B34" s="288" t="s">
        <v>235</v>
      </c>
      <c r="C34" s="289"/>
      <c r="D34" s="287"/>
      <c r="E34" s="287"/>
      <c r="F34" s="288" t="s">
        <v>236</v>
      </c>
      <c r="G34" s="289"/>
      <c r="K34" s="290"/>
      <c r="L34" s="291"/>
      <c r="M34" s="71"/>
      <c r="N34" s="71"/>
    </row>
    <row r="35" spans="2:14" ht="17.25" customHeight="1">
      <c r="B35" s="290"/>
      <c r="C35" s="291"/>
      <c r="F35" s="290"/>
      <c r="G35" s="291"/>
      <c r="K35" s="4"/>
      <c r="L35" s="5"/>
      <c r="M35" s="71"/>
      <c r="N35" s="71"/>
    </row>
    <row r="36" spans="2:14" ht="17.25" customHeight="1">
      <c r="B36" s="4"/>
      <c r="C36" s="5"/>
      <c r="F36" s="4"/>
      <c r="G36" s="5"/>
      <c r="K36" s="4"/>
      <c r="L36" s="5"/>
      <c r="M36" s="71"/>
      <c r="N36" s="71"/>
    </row>
    <row r="37" spans="2:14" ht="17.25" customHeight="1" thickBot="1">
      <c r="B37" s="4"/>
      <c r="C37" s="5"/>
      <c r="F37" s="4"/>
      <c r="G37" s="5"/>
      <c r="I37" s="72"/>
      <c r="K37" s="4"/>
      <c r="L37" s="80"/>
      <c r="M37" s="71"/>
      <c r="N37" s="78"/>
    </row>
    <row r="38" spans="1:14" ht="17.25" customHeight="1">
      <c r="A38" s="292" t="s">
        <v>237</v>
      </c>
      <c r="B38" s="293"/>
      <c r="C38" s="292" t="s">
        <v>71</v>
      </c>
      <c r="D38" s="293"/>
      <c r="E38" s="292" t="s">
        <v>238</v>
      </c>
      <c r="F38" s="293"/>
      <c r="G38" s="292" t="s">
        <v>239</v>
      </c>
      <c r="H38" s="293"/>
      <c r="I38" s="92"/>
      <c r="J38" s="292" t="s">
        <v>67</v>
      </c>
      <c r="K38" s="293"/>
      <c r="L38" s="292" t="s">
        <v>240</v>
      </c>
      <c r="M38" s="293"/>
      <c r="N38" s="78"/>
    </row>
    <row r="39" spans="1:13" ht="17.25" customHeight="1" thickBot="1">
      <c r="A39" s="294"/>
      <c r="B39" s="295"/>
      <c r="C39" s="294"/>
      <c r="D39" s="295"/>
      <c r="E39" s="294"/>
      <c r="F39" s="295"/>
      <c r="G39" s="294"/>
      <c r="H39" s="295"/>
      <c r="I39" s="92"/>
      <c r="J39" s="294"/>
      <c r="K39" s="295"/>
      <c r="L39" s="294"/>
      <c r="M39" s="295"/>
    </row>
    <row r="43" spans="1:12" ht="17.25" customHeight="1">
      <c r="A43" s="86"/>
      <c r="B43" s="86"/>
      <c r="C43" s="282" t="s">
        <v>38</v>
      </c>
      <c r="D43" s="282"/>
      <c r="E43" s="86"/>
      <c r="F43" s="86"/>
      <c r="G43" s="86"/>
      <c r="H43" s="86"/>
      <c r="I43" s="86"/>
      <c r="J43" s="86"/>
      <c r="K43" s="282" t="s">
        <v>39</v>
      </c>
      <c r="L43" s="282"/>
    </row>
    <row r="44" spans="1:12" ht="17.25" customHeight="1">
      <c r="A44" s="86"/>
      <c r="B44" s="86"/>
      <c r="C44" s="282"/>
      <c r="D44" s="282"/>
      <c r="E44" s="86"/>
      <c r="F44" s="86"/>
      <c r="G44" s="86"/>
      <c r="H44" s="86"/>
      <c r="I44" s="86"/>
      <c r="J44" s="86"/>
      <c r="K44" s="282"/>
      <c r="L44" s="282"/>
    </row>
    <row r="45" spans="1:11" ht="17.25" customHeight="1">
      <c r="A45" s="7"/>
      <c r="B45" s="7"/>
      <c r="C45" s="7"/>
      <c r="D45" s="77"/>
      <c r="E45" s="90"/>
      <c r="F45" s="90"/>
      <c r="G45" s="90"/>
      <c r="H45" s="90"/>
      <c r="I45" s="90"/>
      <c r="J45" s="90"/>
      <c r="K45" s="81"/>
    </row>
    <row r="46" spans="1:11" ht="17.25" customHeight="1" thickBot="1">
      <c r="A46" s="7"/>
      <c r="B46" s="7"/>
      <c r="C46" s="7"/>
      <c r="D46" s="89"/>
      <c r="E46" s="90"/>
      <c r="F46" s="90"/>
      <c r="G46" s="90"/>
      <c r="H46" s="90"/>
      <c r="I46" s="90"/>
      <c r="J46" s="90"/>
      <c r="K46" s="79"/>
    </row>
    <row r="47" spans="1:13" ht="17.25" customHeight="1">
      <c r="A47" s="7"/>
      <c r="B47" s="7"/>
      <c r="C47" s="288" t="s">
        <v>241</v>
      </c>
      <c r="D47" s="296"/>
      <c r="E47" s="83"/>
      <c r="F47" s="7"/>
      <c r="G47" s="7"/>
      <c r="H47" s="7"/>
      <c r="I47" s="7"/>
      <c r="J47" s="82"/>
      <c r="K47" s="296" t="s">
        <v>242</v>
      </c>
      <c r="L47" s="296"/>
      <c r="M47" s="3"/>
    </row>
    <row r="48" spans="1:13" ht="17.25" customHeight="1">
      <c r="A48" s="7"/>
      <c r="B48" s="7"/>
      <c r="C48" s="290"/>
      <c r="D48" s="297"/>
      <c r="E48" s="81"/>
      <c r="F48" s="7"/>
      <c r="G48" s="7"/>
      <c r="H48" s="7"/>
      <c r="I48" s="7"/>
      <c r="J48" s="77"/>
      <c r="K48" s="297"/>
      <c r="L48" s="297"/>
      <c r="M48" s="5"/>
    </row>
    <row r="49" spans="1:13" ht="17.25" customHeight="1">
      <c r="A49" s="7"/>
      <c r="B49" s="7"/>
      <c r="C49" s="77"/>
      <c r="D49" s="90"/>
      <c r="E49" s="81"/>
      <c r="F49" s="7"/>
      <c r="G49" s="7"/>
      <c r="J49" s="4"/>
      <c r="K49" s="71"/>
      <c r="L49" s="71"/>
      <c r="M49" s="5"/>
    </row>
    <row r="50" spans="1:13" ht="17.25" customHeight="1" thickBot="1">
      <c r="A50" s="7"/>
      <c r="B50" s="7"/>
      <c r="C50" s="77"/>
      <c r="D50" s="90"/>
      <c r="E50" s="81"/>
      <c r="F50" s="7"/>
      <c r="G50" s="7"/>
      <c r="J50" s="4"/>
      <c r="K50" s="71"/>
      <c r="L50" s="71"/>
      <c r="M50" s="5"/>
    </row>
    <row r="51" spans="1:14" ht="17.25" customHeight="1">
      <c r="A51" s="7"/>
      <c r="B51" s="288" t="s">
        <v>243</v>
      </c>
      <c r="C51" s="289"/>
      <c r="D51" s="7"/>
      <c r="E51" s="7"/>
      <c r="F51" s="77"/>
      <c r="G51" s="7"/>
      <c r="I51" s="288" t="s">
        <v>244</v>
      </c>
      <c r="J51" s="289"/>
      <c r="M51" s="288" t="s">
        <v>245</v>
      </c>
      <c r="N51" s="289"/>
    </row>
    <row r="52" spans="1:14" ht="17.25" customHeight="1">
      <c r="A52" s="7"/>
      <c r="B52" s="290"/>
      <c r="C52" s="291"/>
      <c r="D52" s="7"/>
      <c r="E52" s="7"/>
      <c r="F52" s="91"/>
      <c r="G52" s="7"/>
      <c r="H52" s="7"/>
      <c r="I52" s="290"/>
      <c r="J52" s="291"/>
      <c r="K52" s="7"/>
      <c r="M52" s="290"/>
      <c r="N52" s="291"/>
    </row>
    <row r="53" spans="1:14" ht="17.25" customHeight="1">
      <c r="A53" s="7"/>
      <c r="B53" s="77"/>
      <c r="C53" s="81"/>
      <c r="D53" s="7"/>
      <c r="E53" s="7"/>
      <c r="F53" s="77"/>
      <c r="G53" s="7"/>
      <c r="H53" s="7"/>
      <c r="I53" s="77"/>
      <c r="J53" s="81"/>
      <c r="K53" s="7"/>
      <c r="M53" s="4"/>
      <c r="N53" s="5"/>
    </row>
    <row r="54" spans="1:14" ht="17.25" customHeight="1" thickBot="1">
      <c r="A54" s="7"/>
      <c r="B54" s="84"/>
      <c r="C54" s="85"/>
      <c r="D54" s="7"/>
      <c r="E54" s="7"/>
      <c r="F54" s="84"/>
      <c r="G54" s="7"/>
      <c r="H54" s="7"/>
      <c r="I54" s="84"/>
      <c r="J54" s="85"/>
      <c r="K54" s="7"/>
      <c r="M54" s="6"/>
      <c r="N54" s="80"/>
    </row>
    <row r="55" spans="1:15" ht="17.25" customHeight="1">
      <c r="A55" s="298" t="s">
        <v>246</v>
      </c>
      <c r="B55" s="299"/>
      <c r="C55" s="298" t="s">
        <v>247</v>
      </c>
      <c r="D55" s="299"/>
      <c r="E55" s="298" t="s">
        <v>101</v>
      </c>
      <c r="F55" s="299"/>
      <c r="H55" s="298" t="s">
        <v>164</v>
      </c>
      <c r="I55" s="299"/>
      <c r="J55" s="298" t="s">
        <v>248</v>
      </c>
      <c r="K55" s="299"/>
      <c r="L55" s="298" t="s">
        <v>249</v>
      </c>
      <c r="M55" s="299"/>
      <c r="N55" s="298" t="s">
        <v>250</v>
      </c>
      <c r="O55" s="299"/>
    </row>
    <row r="56" spans="1:15" ht="17.25" customHeight="1">
      <c r="A56" s="300"/>
      <c r="B56" s="301"/>
      <c r="C56" s="300"/>
      <c r="D56" s="301"/>
      <c r="E56" s="300"/>
      <c r="F56" s="301"/>
      <c r="H56" s="300"/>
      <c r="I56" s="301"/>
      <c r="J56" s="300"/>
      <c r="K56" s="301"/>
      <c r="L56" s="300"/>
      <c r="M56" s="301"/>
      <c r="N56" s="300"/>
      <c r="O56" s="301"/>
    </row>
    <row r="57" spans="1:15" ht="17.25" customHeight="1" thickBot="1">
      <c r="A57" s="302"/>
      <c r="B57" s="303"/>
      <c r="C57" s="302"/>
      <c r="D57" s="303"/>
      <c r="E57" s="302"/>
      <c r="F57" s="303"/>
      <c r="H57" s="302"/>
      <c r="I57" s="303"/>
      <c r="J57" s="302"/>
      <c r="K57" s="303"/>
      <c r="L57" s="302"/>
      <c r="M57" s="303"/>
      <c r="N57" s="302"/>
      <c r="O57" s="303"/>
    </row>
    <row r="65" spans="1:14" ht="17.25" customHeight="1">
      <c r="A65" s="309" t="s">
        <v>32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</row>
    <row r="66" spans="1:14" ht="17.25" customHeight="1">
      <c r="A66" s="309"/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</row>
    <row r="67" spans="1:14" ht="17.25" customHeight="1">
      <c r="A67" s="309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</row>
    <row r="68" spans="1:14" ht="17.25" customHeight="1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</row>
    <row r="69" spans="1:14" ht="17.2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</row>
    <row r="70" spans="1:14" ht="17.2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4" ht="17.2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4" ht="17.25" customHeight="1">
      <c r="A72" s="93"/>
      <c r="B72" s="93"/>
      <c r="C72" s="93"/>
      <c r="D72" s="93"/>
      <c r="E72" s="93"/>
      <c r="F72" s="94" t="s">
        <v>251</v>
      </c>
      <c r="G72" s="95">
        <v>42546</v>
      </c>
      <c r="H72" s="93" t="s">
        <v>252</v>
      </c>
      <c r="I72" s="93"/>
      <c r="J72" s="93"/>
      <c r="K72" s="93"/>
      <c r="L72" s="93"/>
      <c r="M72" s="93"/>
      <c r="N72" s="93"/>
    </row>
    <row r="73" spans="1:14" ht="17.25" customHeight="1">
      <c r="A73" s="93"/>
      <c r="B73" s="93"/>
      <c r="C73" s="93"/>
      <c r="D73" s="93"/>
      <c r="E73" s="93"/>
      <c r="F73" s="93"/>
      <c r="G73" s="96"/>
      <c r="H73" s="93"/>
      <c r="I73" s="93"/>
      <c r="J73" s="93"/>
      <c r="K73" s="93"/>
      <c r="L73" s="93"/>
      <c r="M73" s="93"/>
      <c r="N73" s="93"/>
    </row>
    <row r="74" spans="1:14" ht="17.25" customHeight="1">
      <c r="A74" s="93"/>
      <c r="B74" s="93"/>
      <c r="C74" s="93"/>
      <c r="D74" s="93"/>
      <c r="E74" s="93"/>
      <c r="F74" s="93"/>
      <c r="G74" s="96"/>
      <c r="H74" s="93"/>
      <c r="I74" s="93"/>
      <c r="J74" s="93"/>
      <c r="K74" s="93"/>
      <c r="L74" s="93"/>
      <c r="M74" s="93"/>
      <c r="N74" s="93"/>
    </row>
    <row r="75" spans="1:14" ht="17.25" customHeight="1">
      <c r="A75" s="93"/>
      <c r="B75" s="93"/>
      <c r="C75" s="93"/>
      <c r="D75" s="93"/>
      <c r="E75" s="93"/>
      <c r="F75" s="94" t="s">
        <v>253</v>
      </c>
      <c r="G75" s="95">
        <v>42539</v>
      </c>
      <c r="H75" s="93" t="s">
        <v>254</v>
      </c>
      <c r="I75" s="93"/>
      <c r="J75" s="93"/>
      <c r="K75" s="93"/>
      <c r="L75" s="93"/>
      <c r="M75" s="93"/>
      <c r="N75" s="93"/>
    </row>
    <row r="76" spans="1:14" ht="17.2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4" ht="17.25" customHeight="1" thickBo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6" ht="17.25" customHeight="1">
      <c r="A78" s="304" t="s">
        <v>105</v>
      </c>
      <c r="B78" s="304" t="s">
        <v>255</v>
      </c>
      <c r="C78" s="304" t="s">
        <v>256</v>
      </c>
      <c r="D78" s="304" t="s">
        <v>80</v>
      </c>
      <c r="E78" s="304" t="s">
        <v>257</v>
      </c>
      <c r="F78" s="304" t="s">
        <v>103</v>
      </c>
      <c r="G78" s="307"/>
      <c r="H78" s="304" t="s">
        <v>104</v>
      </c>
      <c r="I78" s="304" t="s">
        <v>258</v>
      </c>
      <c r="J78" s="304" t="s">
        <v>259</v>
      </c>
      <c r="K78" s="304" t="s">
        <v>102</v>
      </c>
      <c r="L78" s="304" t="s">
        <v>76</v>
      </c>
      <c r="M78" s="304" t="s">
        <v>109</v>
      </c>
      <c r="N78" s="304" t="s">
        <v>106</v>
      </c>
      <c r="O78" s="73"/>
      <c r="P78" s="74"/>
    </row>
    <row r="79" spans="1:16" ht="17.25" customHeight="1">
      <c r="A79" s="305"/>
      <c r="B79" s="305"/>
      <c r="C79" s="305"/>
      <c r="D79" s="305"/>
      <c r="E79" s="305"/>
      <c r="F79" s="305"/>
      <c r="G79" s="308"/>
      <c r="H79" s="305"/>
      <c r="I79" s="305"/>
      <c r="J79" s="305"/>
      <c r="K79" s="305"/>
      <c r="L79" s="305"/>
      <c r="M79" s="305"/>
      <c r="N79" s="305"/>
      <c r="O79" s="75"/>
      <c r="P79" s="76"/>
    </row>
    <row r="80" spans="1:16" ht="17.25" customHeight="1" thickBot="1">
      <c r="A80" s="306"/>
      <c r="B80" s="306"/>
      <c r="C80" s="306"/>
      <c r="D80" s="306"/>
      <c r="E80" s="306"/>
      <c r="F80" s="306"/>
      <c r="G80" s="308"/>
      <c r="H80" s="306"/>
      <c r="I80" s="306"/>
      <c r="J80" s="306"/>
      <c r="K80" s="306"/>
      <c r="L80" s="306"/>
      <c r="M80" s="306"/>
      <c r="N80" s="306"/>
      <c r="O80" s="75"/>
      <c r="P80" s="76"/>
    </row>
  </sheetData>
  <sheetProtection/>
  <mergeCells count="76">
    <mergeCell ref="M78:M80"/>
    <mergeCell ref="N78:N80"/>
    <mergeCell ref="A65:N68"/>
    <mergeCell ref="A78:A80"/>
    <mergeCell ref="B78:B80"/>
    <mergeCell ref="C78:C80"/>
    <mergeCell ref="D78:D80"/>
    <mergeCell ref="E78:E80"/>
    <mergeCell ref="F78:F80"/>
    <mergeCell ref="G78:G80"/>
    <mergeCell ref="H78:H80"/>
    <mergeCell ref="I78:I80"/>
    <mergeCell ref="M51:N52"/>
    <mergeCell ref="N55:O57"/>
    <mergeCell ref="J78:J80"/>
    <mergeCell ref="K78:K80"/>
    <mergeCell ref="L78:L80"/>
    <mergeCell ref="A55:B57"/>
    <mergeCell ref="C55:D57"/>
    <mergeCell ref="E55:F57"/>
    <mergeCell ref="H55:I57"/>
    <mergeCell ref="J55:K57"/>
    <mergeCell ref="L55:M57"/>
    <mergeCell ref="C43:D44"/>
    <mergeCell ref="K43:L44"/>
    <mergeCell ref="C47:D48"/>
    <mergeCell ref="K47:L48"/>
    <mergeCell ref="B51:C52"/>
    <mergeCell ref="I51:J52"/>
    <mergeCell ref="A38:B39"/>
    <mergeCell ref="C38:D39"/>
    <mergeCell ref="E38:F39"/>
    <mergeCell ref="G38:H39"/>
    <mergeCell ref="J38:K39"/>
    <mergeCell ref="L38:M39"/>
    <mergeCell ref="A25:N26"/>
    <mergeCell ref="D27:E28"/>
    <mergeCell ref="K28:L30"/>
    <mergeCell ref="D30:E30"/>
    <mergeCell ref="D31:E32"/>
    <mergeCell ref="D33:E34"/>
    <mergeCell ref="K33:L34"/>
    <mergeCell ref="B34:C35"/>
    <mergeCell ref="F34:G35"/>
    <mergeCell ref="A19:B20"/>
    <mergeCell ref="C19:E20"/>
    <mergeCell ref="F19:H20"/>
    <mergeCell ref="I19:K20"/>
    <mergeCell ref="L19:N20"/>
    <mergeCell ref="A21:B22"/>
    <mergeCell ref="C21:E22"/>
    <mergeCell ref="F21:H22"/>
    <mergeCell ref="I21:K22"/>
    <mergeCell ref="L21:N22"/>
    <mergeCell ref="A15:B16"/>
    <mergeCell ref="C15:E16"/>
    <mergeCell ref="F15:H16"/>
    <mergeCell ref="I15:K16"/>
    <mergeCell ref="L15:N16"/>
    <mergeCell ref="A17:B18"/>
    <mergeCell ref="C17:E18"/>
    <mergeCell ref="F17:H18"/>
    <mergeCell ref="I17:K18"/>
    <mergeCell ref="L17:N18"/>
    <mergeCell ref="A7:B8"/>
    <mergeCell ref="C7:E8"/>
    <mergeCell ref="F7:H8"/>
    <mergeCell ref="I7:K8"/>
    <mergeCell ref="L7:N8"/>
    <mergeCell ref="A11:N14"/>
    <mergeCell ref="A1:N4"/>
    <mergeCell ref="A5:B6"/>
    <mergeCell ref="C5:E6"/>
    <mergeCell ref="F5:H6"/>
    <mergeCell ref="I5:K6"/>
    <mergeCell ref="L5:N6"/>
  </mergeCells>
  <printOptions/>
  <pageMargins left="0.2" right="0" top="0.1968503937007874" bottom="0" header="0.2" footer="0.19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1"/>
  <sheetViews>
    <sheetView tabSelected="1" zoomScalePageLayoutView="0" workbookViewId="0" topLeftCell="A1">
      <selection activeCell="A3" sqref="A3:AF3"/>
    </sheetView>
  </sheetViews>
  <sheetFormatPr defaultColWidth="9.00390625" defaultRowHeight="58.5" customHeight="1"/>
  <cols>
    <col min="1" max="1" width="4.875" style="119" customWidth="1"/>
    <col min="2" max="2" width="5.50390625" style="117" bestFit="1" customWidth="1"/>
    <col min="3" max="3" width="12.25390625" style="117" customWidth="1"/>
    <col min="4" max="4" width="3.25390625" style="117" customWidth="1"/>
    <col min="5" max="5" width="2.00390625" style="117" customWidth="1"/>
    <col min="6" max="7" width="3.25390625" style="117" customWidth="1"/>
    <col min="8" max="8" width="2.00390625" style="117" customWidth="1"/>
    <col min="9" max="10" width="3.25390625" style="117" customWidth="1"/>
    <col min="11" max="11" width="2.00390625" style="117" customWidth="1"/>
    <col min="12" max="13" width="3.25390625" style="117" customWidth="1"/>
    <col min="14" max="14" width="2.00390625" style="117" customWidth="1"/>
    <col min="15" max="16" width="3.25390625" style="117" customWidth="1"/>
    <col min="17" max="17" width="2.00390625" style="117" customWidth="1"/>
    <col min="18" max="19" width="3.25390625" style="117" customWidth="1"/>
    <col min="20" max="20" width="2.00390625" style="117" customWidth="1"/>
    <col min="21" max="21" width="3.25390625" style="117" customWidth="1"/>
    <col min="22" max="22" width="2.00390625" style="117" customWidth="1"/>
    <col min="23" max="23" width="3.25390625" style="117" customWidth="1"/>
    <col min="24" max="24" width="2.00390625" style="117" customWidth="1"/>
    <col min="25" max="25" width="3.25390625" style="117" customWidth="1"/>
    <col min="26" max="26" width="2.00390625" style="117" customWidth="1"/>
    <col min="27" max="27" width="3.25390625" style="117" customWidth="1"/>
    <col min="28" max="28" width="2.00390625" style="117" customWidth="1"/>
    <col min="29" max="29" width="3.25390625" style="117" customWidth="1"/>
    <col min="30" max="30" width="2.00390625" style="117" customWidth="1"/>
    <col min="31" max="31" width="3.25390625" style="117" customWidth="1"/>
    <col min="32" max="33" width="14.375" style="119" customWidth="1"/>
    <col min="34" max="16384" width="9.00390625" style="119" customWidth="1"/>
  </cols>
  <sheetData>
    <row r="1" spans="1:33" s="117" customFormat="1" ht="58.5" customHeight="1">
      <c r="A1" s="317" t="s">
        <v>62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</row>
    <row r="2" spans="1:33" s="117" customFormat="1" ht="58.5" customHeight="1">
      <c r="A2" s="318" t="s">
        <v>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</row>
    <row r="3" spans="1:33" ht="58.5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118"/>
    </row>
    <row r="4" spans="1:33" s="121" customFormat="1" ht="58.5" customHeight="1">
      <c r="A4" s="120"/>
      <c r="B4" s="120" t="s">
        <v>22</v>
      </c>
      <c r="C4" s="120" t="s">
        <v>6</v>
      </c>
      <c r="D4" s="311" t="s">
        <v>7</v>
      </c>
      <c r="E4" s="312"/>
      <c r="F4" s="313" t="s">
        <v>8</v>
      </c>
      <c r="G4" s="314"/>
      <c r="H4" s="314"/>
      <c r="I4" s="314"/>
      <c r="J4" s="314"/>
      <c r="K4" s="314"/>
      <c r="L4" s="314"/>
      <c r="M4" s="314"/>
      <c r="N4" s="314"/>
      <c r="O4" s="314"/>
      <c r="P4" s="315"/>
      <c r="Q4" s="316" t="s">
        <v>9</v>
      </c>
      <c r="R4" s="316"/>
      <c r="S4" s="316"/>
      <c r="T4" s="316"/>
      <c r="U4" s="316"/>
      <c r="V4" s="316"/>
      <c r="W4" s="316"/>
      <c r="X4" s="316"/>
      <c r="Y4" s="316" t="s">
        <v>10</v>
      </c>
      <c r="Z4" s="316"/>
      <c r="AA4" s="316"/>
      <c r="AB4" s="316"/>
      <c r="AC4" s="316"/>
      <c r="AD4" s="316"/>
      <c r="AE4" s="316"/>
      <c r="AF4" s="120" t="s">
        <v>23</v>
      </c>
      <c r="AG4" s="120" t="s">
        <v>225</v>
      </c>
    </row>
    <row r="5" spans="1:35" s="121" customFormat="1" ht="58.5" customHeight="1">
      <c r="A5" s="120">
        <v>1</v>
      </c>
      <c r="B5" s="120" t="s">
        <v>112</v>
      </c>
      <c r="C5" s="122">
        <v>42511</v>
      </c>
      <c r="D5" s="311">
        <v>0.5833333333333334</v>
      </c>
      <c r="E5" s="312"/>
      <c r="F5" s="319" t="s">
        <v>65</v>
      </c>
      <c r="G5" s="320"/>
      <c r="H5" s="320"/>
      <c r="I5" s="320"/>
      <c r="J5" s="123"/>
      <c r="K5" s="124" t="s">
        <v>24</v>
      </c>
      <c r="L5" s="125"/>
      <c r="M5" s="321" t="s">
        <v>71</v>
      </c>
      <c r="N5" s="322"/>
      <c r="O5" s="322"/>
      <c r="P5" s="323"/>
      <c r="Q5" s="324" t="str">
        <f>F6</f>
        <v>ベガルタ</v>
      </c>
      <c r="R5" s="325"/>
      <c r="S5" s="325"/>
      <c r="T5" s="326"/>
      <c r="U5" s="327" t="str">
        <f>M6</f>
        <v>FCフレスカ</v>
      </c>
      <c r="V5" s="325"/>
      <c r="W5" s="325"/>
      <c r="X5" s="328"/>
      <c r="Y5" s="329" t="s">
        <v>274</v>
      </c>
      <c r="Z5" s="316"/>
      <c r="AA5" s="316"/>
      <c r="AB5" s="316"/>
      <c r="AC5" s="316"/>
      <c r="AD5" s="316"/>
      <c r="AE5" s="316"/>
      <c r="AF5" s="120" t="s">
        <v>26</v>
      </c>
      <c r="AG5" s="120" t="s">
        <v>170</v>
      </c>
      <c r="AI5" s="126"/>
    </row>
    <row r="6" spans="1:33" s="121" customFormat="1" ht="58.5" customHeight="1" thickBot="1">
      <c r="A6" s="127">
        <v>2</v>
      </c>
      <c r="B6" s="127" t="s">
        <v>265</v>
      </c>
      <c r="C6" s="128">
        <v>42511</v>
      </c>
      <c r="D6" s="330">
        <v>0.6458333333333334</v>
      </c>
      <c r="E6" s="331"/>
      <c r="F6" s="332" t="s">
        <v>69</v>
      </c>
      <c r="G6" s="333"/>
      <c r="H6" s="333"/>
      <c r="I6" s="333"/>
      <c r="J6" s="129"/>
      <c r="K6" s="130" t="s">
        <v>24</v>
      </c>
      <c r="L6" s="131"/>
      <c r="M6" s="334" t="s">
        <v>264</v>
      </c>
      <c r="N6" s="335"/>
      <c r="O6" s="335"/>
      <c r="P6" s="336"/>
      <c r="Q6" s="337" t="str">
        <f>F5</f>
        <v>FCみやぎ</v>
      </c>
      <c r="R6" s="338"/>
      <c r="S6" s="338"/>
      <c r="T6" s="339"/>
      <c r="U6" s="340" t="str">
        <f>M5</f>
        <v>塩釜FC</v>
      </c>
      <c r="V6" s="338"/>
      <c r="W6" s="338"/>
      <c r="X6" s="341"/>
      <c r="Y6" s="342" t="s">
        <v>274</v>
      </c>
      <c r="Z6" s="342"/>
      <c r="AA6" s="342"/>
      <c r="AB6" s="342"/>
      <c r="AC6" s="342"/>
      <c r="AD6" s="342"/>
      <c r="AE6" s="342"/>
      <c r="AF6" s="127" t="s">
        <v>26</v>
      </c>
      <c r="AG6" s="127" t="s">
        <v>170</v>
      </c>
    </row>
    <row r="7" spans="1:33" s="121" customFormat="1" ht="58.5" customHeight="1" thickTop="1">
      <c r="A7" s="120">
        <v>3</v>
      </c>
      <c r="B7" s="120" t="s">
        <v>266</v>
      </c>
      <c r="C7" s="132">
        <v>42512</v>
      </c>
      <c r="D7" s="343">
        <v>0.3958333333333333</v>
      </c>
      <c r="E7" s="344"/>
      <c r="F7" s="345" t="s">
        <v>67</v>
      </c>
      <c r="G7" s="346"/>
      <c r="H7" s="346"/>
      <c r="I7" s="346"/>
      <c r="J7" s="133"/>
      <c r="K7" s="134" t="s">
        <v>24</v>
      </c>
      <c r="L7" s="135"/>
      <c r="M7" s="347" t="s">
        <v>263</v>
      </c>
      <c r="N7" s="348"/>
      <c r="O7" s="348"/>
      <c r="P7" s="349"/>
      <c r="Q7" s="350" t="str">
        <f>F8</f>
        <v>コバルトーレ</v>
      </c>
      <c r="R7" s="351"/>
      <c r="S7" s="351"/>
      <c r="T7" s="352"/>
      <c r="U7" s="353" t="str">
        <f>M8</f>
        <v>仙台YMCA</v>
      </c>
      <c r="V7" s="351"/>
      <c r="W7" s="351"/>
      <c r="X7" s="354"/>
      <c r="Y7" s="355" t="s">
        <v>63</v>
      </c>
      <c r="Z7" s="355"/>
      <c r="AA7" s="355"/>
      <c r="AB7" s="355"/>
      <c r="AC7" s="355"/>
      <c r="AD7" s="355"/>
      <c r="AE7" s="355"/>
      <c r="AF7" s="136" t="s">
        <v>28</v>
      </c>
      <c r="AG7" s="136" t="s">
        <v>270</v>
      </c>
    </row>
    <row r="8" spans="1:33" s="121" customFormat="1" ht="58.5" customHeight="1">
      <c r="A8" s="120">
        <v>4</v>
      </c>
      <c r="B8" s="120" t="s">
        <v>55</v>
      </c>
      <c r="C8" s="122">
        <v>42512</v>
      </c>
      <c r="D8" s="311">
        <v>0.4583333333333333</v>
      </c>
      <c r="E8" s="312"/>
      <c r="F8" s="356" t="s">
        <v>75</v>
      </c>
      <c r="G8" s="357"/>
      <c r="H8" s="357"/>
      <c r="I8" s="357"/>
      <c r="J8" s="137"/>
      <c r="K8" s="138" t="s">
        <v>267</v>
      </c>
      <c r="L8" s="139"/>
      <c r="M8" s="358" t="s">
        <v>262</v>
      </c>
      <c r="N8" s="359"/>
      <c r="O8" s="359"/>
      <c r="P8" s="360"/>
      <c r="Q8" s="313" t="str">
        <f>F7</f>
        <v>仙台FC</v>
      </c>
      <c r="R8" s="314"/>
      <c r="S8" s="314"/>
      <c r="T8" s="361"/>
      <c r="U8" s="362" t="str">
        <f>M7</f>
        <v>ACアズーリ</v>
      </c>
      <c r="V8" s="314"/>
      <c r="W8" s="314"/>
      <c r="X8" s="315"/>
      <c r="Y8" s="316" t="s">
        <v>63</v>
      </c>
      <c r="Z8" s="316"/>
      <c r="AA8" s="316"/>
      <c r="AB8" s="316"/>
      <c r="AC8" s="316"/>
      <c r="AD8" s="316"/>
      <c r="AE8" s="316"/>
      <c r="AF8" s="120" t="s">
        <v>27</v>
      </c>
      <c r="AG8" s="120" t="s">
        <v>271</v>
      </c>
    </row>
    <row r="9" spans="1:33" s="121" customFormat="1" ht="58.5" customHeight="1">
      <c r="A9" s="140">
        <v>5</v>
      </c>
      <c r="B9" s="140" t="s">
        <v>115</v>
      </c>
      <c r="C9" s="122">
        <v>42512</v>
      </c>
      <c r="D9" s="311">
        <v>0.5625</v>
      </c>
      <c r="E9" s="312"/>
      <c r="F9" s="319" t="s">
        <v>122</v>
      </c>
      <c r="G9" s="320"/>
      <c r="H9" s="320"/>
      <c r="I9" s="320"/>
      <c r="J9" s="123"/>
      <c r="K9" s="124" t="s">
        <v>24</v>
      </c>
      <c r="L9" s="125"/>
      <c r="M9" s="321" t="s">
        <v>123</v>
      </c>
      <c r="N9" s="322"/>
      <c r="O9" s="322"/>
      <c r="P9" s="323"/>
      <c r="Q9" s="324" t="str">
        <f>F10</f>
        <v>【１】勝者</v>
      </c>
      <c r="R9" s="325"/>
      <c r="S9" s="325"/>
      <c r="T9" s="326"/>
      <c r="U9" s="327" t="str">
        <f>M10</f>
        <v>【２】勝者</v>
      </c>
      <c r="V9" s="325"/>
      <c r="W9" s="325"/>
      <c r="X9" s="328"/>
      <c r="Y9" s="316" t="s">
        <v>63</v>
      </c>
      <c r="Z9" s="316"/>
      <c r="AA9" s="316"/>
      <c r="AB9" s="316"/>
      <c r="AC9" s="316"/>
      <c r="AD9" s="316"/>
      <c r="AE9" s="316"/>
      <c r="AF9" s="120" t="s">
        <v>25</v>
      </c>
      <c r="AG9" s="120" t="s">
        <v>272</v>
      </c>
    </row>
    <row r="10" spans="1:33" s="121" customFormat="1" ht="58.5" customHeight="1" thickBot="1">
      <c r="A10" s="127">
        <v>6</v>
      </c>
      <c r="B10" s="127" t="s">
        <v>273</v>
      </c>
      <c r="C10" s="128">
        <v>42512</v>
      </c>
      <c r="D10" s="330">
        <v>0.625</v>
      </c>
      <c r="E10" s="331"/>
      <c r="F10" s="332" t="s">
        <v>124</v>
      </c>
      <c r="G10" s="333"/>
      <c r="H10" s="333"/>
      <c r="I10" s="333"/>
      <c r="J10" s="129"/>
      <c r="K10" s="130" t="s">
        <v>24</v>
      </c>
      <c r="L10" s="131"/>
      <c r="M10" s="334" t="s">
        <v>125</v>
      </c>
      <c r="N10" s="335"/>
      <c r="O10" s="335"/>
      <c r="P10" s="336"/>
      <c r="Q10" s="337" t="str">
        <f>F9</f>
        <v>【１】敗者</v>
      </c>
      <c r="R10" s="338"/>
      <c r="S10" s="338"/>
      <c r="T10" s="339"/>
      <c r="U10" s="340" t="str">
        <f>M9</f>
        <v>【２】敗者</v>
      </c>
      <c r="V10" s="338"/>
      <c r="W10" s="338"/>
      <c r="X10" s="341"/>
      <c r="Y10" s="363" t="s">
        <v>63</v>
      </c>
      <c r="Z10" s="363"/>
      <c r="AA10" s="363"/>
      <c r="AB10" s="363"/>
      <c r="AC10" s="363"/>
      <c r="AD10" s="363"/>
      <c r="AE10" s="363"/>
      <c r="AF10" s="127" t="s">
        <v>4</v>
      </c>
      <c r="AG10" s="127" t="s">
        <v>272</v>
      </c>
    </row>
    <row r="11" spans="1:33" s="121" customFormat="1" ht="58.5" customHeight="1" thickTop="1">
      <c r="A11" s="120">
        <v>7</v>
      </c>
      <c r="B11" s="120" t="s">
        <v>54</v>
      </c>
      <c r="C11" s="132">
        <v>42512</v>
      </c>
      <c r="D11" s="343">
        <v>0.5416666666666666</v>
      </c>
      <c r="E11" s="344"/>
      <c r="F11" s="319" t="s">
        <v>268</v>
      </c>
      <c r="G11" s="320"/>
      <c r="H11" s="320"/>
      <c r="I11" s="320"/>
      <c r="J11" s="123"/>
      <c r="K11" s="124" t="s">
        <v>269</v>
      </c>
      <c r="L11" s="125"/>
      <c r="M11" s="321" t="s">
        <v>73</v>
      </c>
      <c r="N11" s="322"/>
      <c r="O11" s="322"/>
      <c r="P11" s="323"/>
      <c r="Q11" s="324" t="str">
        <f>F12</f>
        <v>七ヶ浜SC</v>
      </c>
      <c r="R11" s="325"/>
      <c r="S11" s="325"/>
      <c r="T11" s="326"/>
      <c r="U11" s="327" t="str">
        <f>M12</f>
        <v>デュオパーク</v>
      </c>
      <c r="V11" s="325"/>
      <c r="W11" s="325"/>
      <c r="X11" s="328"/>
      <c r="Y11" s="316" t="s">
        <v>64</v>
      </c>
      <c r="Z11" s="316"/>
      <c r="AA11" s="316"/>
      <c r="AB11" s="316"/>
      <c r="AC11" s="316"/>
      <c r="AD11" s="316"/>
      <c r="AE11" s="316"/>
      <c r="AF11" s="120" t="s">
        <v>27</v>
      </c>
      <c r="AG11" s="120" t="s">
        <v>171</v>
      </c>
    </row>
    <row r="12" spans="1:33" s="121" customFormat="1" ht="58.5" customHeight="1" thickBot="1">
      <c r="A12" s="127">
        <v>8</v>
      </c>
      <c r="B12" s="127" t="s">
        <v>53</v>
      </c>
      <c r="C12" s="128">
        <v>42512</v>
      </c>
      <c r="D12" s="330">
        <v>0.611111111111111</v>
      </c>
      <c r="E12" s="331"/>
      <c r="F12" s="332" t="s">
        <v>68</v>
      </c>
      <c r="G12" s="333"/>
      <c r="H12" s="333"/>
      <c r="I12" s="333"/>
      <c r="J12" s="129"/>
      <c r="K12" s="130" t="s">
        <v>24</v>
      </c>
      <c r="L12" s="131"/>
      <c r="M12" s="334" t="s">
        <v>261</v>
      </c>
      <c r="N12" s="335"/>
      <c r="O12" s="335"/>
      <c r="P12" s="336"/>
      <c r="Q12" s="337" t="str">
        <f>F11</f>
        <v>エボルティーボ</v>
      </c>
      <c r="R12" s="338"/>
      <c r="S12" s="338"/>
      <c r="T12" s="339"/>
      <c r="U12" s="340" t="str">
        <f>M11</f>
        <v>アバンツァーレ</v>
      </c>
      <c r="V12" s="338"/>
      <c r="W12" s="338"/>
      <c r="X12" s="341"/>
      <c r="Y12" s="363" t="s">
        <v>64</v>
      </c>
      <c r="Z12" s="363"/>
      <c r="AA12" s="363"/>
      <c r="AB12" s="363"/>
      <c r="AC12" s="363"/>
      <c r="AD12" s="363"/>
      <c r="AE12" s="363"/>
      <c r="AF12" s="127" t="s">
        <v>27</v>
      </c>
      <c r="AG12" s="127" t="s">
        <v>171</v>
      </c>
    </row>
    <row r="13" spans="1:33" s="121" customFormat="1" ht="58.5" customHeight="1" thickTop="1">
      <c r="A13" s="120">
        <v>9</v>
      </c>
      <c r="B13" s="120" t="s">
        <v>113</v>
      </c>
      <c r="C13" s="132">
        <v>42518</v>
      </c>
      <c r="D13" s="343"/>
      <c r="E13" s="344"/>
      <c r="F13" s="345" t="s">
        <v>126</v>
      </c>
      <c r="G13" s="346"/>
      <c r="H13" s="346"/>
      <c r="I13" s="346"/>
      <c r="J13" s="133"/>
      <c r="K13" s="134" t="s">
        <v>24</v>
      </c>
      <c r="L13" s="135"/>
      <c r="M13" s="347" t="s">
        <v>127</v>
      </c>
      <c r="N13" s="348"/>
      <c r="O13" s="348"/>
      <c r="P13" s="349"/>
      <c r="Q13" s="350" t="s">
        <v>52</v>
      </c>
      <c r="R13" s="351"/>
      <c r="S13" s="351"/>
      <c r="T13" s="352"/>
      <c r="U13" s="353" t="s">
        <v>130</v>
      </c>
      <c r="V13" s="351"/>
      <c r="W13" s="351"/>
      <c r="X13" s="354"/>
      <c r="Y13" s="355" t="s">
        <v>111</v>
      </c>
      <c r="Z13" s="355"/>
      <c r="AA13" s="355"/>
      <c r="AB13" s="355"/>
      <c r="AC13" s="355"/>
      <c r="AD13" s="355"/>
      <c r="AE13" s="355"/>
      <c r="AF13" s="136" t="s">
        <v>40</v>
      </c>
      <c r="AG13" s="136" t="str">
        <f>F14</f>
        <v>【７】勝者</v>
      </c>
    </row>
    <row r="14" spans="1:33" s="121" customFormat="1" ht="58.5" customHeight="1" thickBot="1">
      <c r="A14" s="127">
        <v>10</v>
      </c>
      <c r="B14" s="127" t="s">
        <v>114</v>
      </c>
      <c r="C14" s="128">
        <v>42518</v>
      </c>
      <c r="D14" s="330"/>
      <c r="E14" s="331"/>
      <c r="F14" s="332" t="s">
        <v>128</v>
      </c>
      <c r="G14" s="333"/>
      <c r="H14" s="333"/>
      <c r="I14" s="333"/>
      <c r="J14" s="129"/>
      <c r="K14" s="130" t="s">
        <v>24</v>
      </c>
      <c r="L14" s="131"/>
      <c r="M14" s="334" t="s">
        <v>129</v>
      </c>
      <c r="N14" s="335"/>
      <c r="O14" s="335"/>
      <c r="P14" s="336"/>
      <c r="Q14" s="337" t="s">
        <v>52</v>
      </c>
      <c r="R14" s="338"/>
      <c r="S14" s="338"/>
      <c r="T14" s="339"/>
      <c r="U14" s="340" t="s">
        <v>131</v>
      </c>
      <c r="V14" s="338"/>
      <c r="W14" s="338"/>
      <c r="X14" s="341"/>
      <c r="Y14" s="363" t="s">
        <v>111</v>
      </c>
      <c r="Z14" s="363"/>
      <c r="AA14" s="363"/>
      <c r="AB14" s="363"/>
      <c r="AC14" s="363"/>
      <c r="AD14" s="363"/>
      <c r="AE14" s="363"/>
      <c r="AF14" s="127" t="s">
        <v>41</v>
      </c>
      <c r="AG14" s="127" t="str">
        <f>F13</f>
        <v>【６】勝者</v>
      </c>
    </row>
    <row r="15" spans="2:31" s="121" customFormat="1" ht="58.5" customHeight="1" thickTop="1">
      <c r="B15" s="141"/>
      <c r="C15" s="141"/>
      <c r="D15" s="141" t="s">
        <v>260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</row>
    <row r="16" spans="2:31" s="121" customFormat="1" ht="58.5" customHeight="1">
      <c r="B16" s="141"/>
      <c r="C16" s="142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</row>
    <row r="17" ht="58.5" customHeight="1">
      <c r="C17" s="143"/>
    </row>
    <row r="20" spans="1:33" ht="58.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</row>
    <row r="21" spans="1:33" ht="58.5" customHeight="1">
      <c r="A21" s="145"/>
      <c r="B21" s="145"/>
      <c r="C21" s="145"/>
      <c r="D21" s="146"/>
      <c r="E21" s="146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5"/>
      <c r="AG21" s="145"/>
    </row>
    <row r="22" spans="1:33" ht="58.5" customHeight="1">
      <c r="A22" s="145"/>
      <c r="B22" s="145"/>
      <c r="C22" s="148"/>
      <c r="D22" s="146"/>
      <c r="E22" s="146"/>
      <c r="F22" s="149"/>
      <c r="G22" s="149"/>
      <c r="H22" s="149"/>
      <c r="I22" s="149"/>
      <c r="J22" s="150"/>
      <c r="K22" s="151"/>
      <c r="L22" s="150"/>
      <c r="M22" s="149"/>
      <c r="N22" s="152"/>
      <c r="O22" s="152"/>
      <c r="P22" s="152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5"/>
      <c r="AG22" s="145"/>
    </row>
    <row r="23" spans="1:33" ht="58.5" customHeight="1">
      <c r="A23" s="145"/>
      <c r="B23" s="145"/>
      <c r="C23" s="148"/>
      <c r="D23" s="146"/>
      <c r="E23" s="146"/>
      <c r="F23" s="149"/>
      <c r="G23" s="149"/>
      <c r="H23" s="149"/>
      <c r="I23" s="149"/>
      <c r="J23" s="150"/>
      <c r="K23" s="151"/>
      <c r="L23" s="150"/>
      <c r="M23" s="149"/>
      <c r="N23" s="152"/>
      <c r="O23" s="152"/>
      <c r="P23" s="152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5"/>
      <c r="AG23" s="145"/>
    </row>
    <row r="24" spans="1:33" ht="58.5" customHeight="1">
      <c r="A24" s="145"/>
      <c r="B24" s="145"/>
      <c r="C24" s="148"/>
      <c r="D24" s="146"/>
      <c r="E24" s="146"/>
      <c r="F24" s="149"/>
      <c r="G24" s="149"/>
      <c r="H24" s="149"/>
      <c r="I24" s="149"/>
      <c r="J24" s="150"/>
      <c r="K24" s="151"/>
      <c r="L24" s="150"/>
      <c r="M24" s="149"/>
      <c r="N24" s="152"/>
      <c r="O24" s="152"/>
      <c r="P24" s="152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5"/>
      <c r="AG24" s="145"/>
    </row>
    <row r="25" spans="1:33" ht="58.5" customHeight="1">
      <c r="A25" s="145"/>
      <c r="B25" s="145"/>
      <c r="C25" s="148"/>
      <c r="D25" s="146"/>
      <c r="E25" s="146"/>
      <c r="F25" s="149"/>
      <c r="G25" s="149"/>
      <c r="H25" s="149"/>
      <c r="I25" s="149"/>
      <c r="J25" s="150"/>
      <c r="K25" s="151"/>
      <c r="L25" s="150"/>
      <c r="M25" s="149"/>
      <c r="N25" s="152"/>
      <c r="O25" s="152"/>
      <c r="P25" s="152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5"/>
      <c r="AG25" s="145"/>
    </row>
    <row r="26" spans="1:33" ht="58.5" customHeight="1">
      <c r="A26" s="145"/>
      <c r="B26" s="145"/>
      <c r="C26" s="148"/>
      <c r="D26" s="146"/>
      <c r="E26" s="146"/>
      <c r="F26" s="149"/>
      <c r="G26" s="149"/>
      <c r="H26" s="149"/>
      <c r="I26" s="149"/>
      <c r="J26" s="150"/>
      <c r="K26" s="151"/>
      <c r="L26" s="150"/>
      <c r="M26" s="149"/>
      <c r="N26" s="152"/>
      <c r="O26" s="152"/>
      <c r="P26" s="152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5"/>
      <c r="AG26" s="145"/>
    </row>
    <row r="27" spans="1:33" ht="58.5" customHeight="1">
      <c r="A27" s="145"/>
      <c r="B27" s="145"/>
      <c r="C27" s="148"/>
      <c r="D27" s="146"/>
      <c r="E27" s="146"/>
      <c r="F27" s="149"/>
      <c r="G27" s="149"/>
      <c r="H27" s="149"/>
      <c r="I27" s="149"/>
      <c r="J27" s="150"/>
      <c r="K27" s="151"/>
      <c r="L27" s="150"/>
      <c r="M27" s="149"/>
      <c r="N27" s="152"/>
      <c r="O27" s="152"/>
      <c r="P27" s="152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5"/>
      <c r="AG27" s="145"/>
    </row>
    <row r="28" spans="1:33" ht="58.5" customHeight="1">
      <c r="A28" s="145"/>
      <c r="B28" s="145"/>
      <c r="C28" s="148"/>
      <c r="D28" s="146"/>
      <c r="E28" s="146"/>
      <c r="F28" s="149"/>
      <c r="G28" s="149"/>
      <c r="H28" s="149"/>
      <c r="I28" s="149"/>
      <c r="J28" s="150"/>
      <c r="K28" s="151"/>
      <c r="L28" s="150"/>
      <c r="M28" s="149"/>
      <c r="N28" s="152"/>
      <c r="O28" s="152"/>
      <c r="P28" s="152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5"/>
      <c r="AG28" s="145"/>
    </row>
    <row r="29" spans="1:33" ht="58.5" customHeight="1">
      <c r="A29" s="145"/>
      <c r="B29" s="145"/>
      <c r="C29" s="148"/>
      <c r="D29" s="146"/>
      <c r="E29" s="146"/>
      <c r="F29" s="149"/>
      <c r="G29" s="149"/>
      <c r="H29" s="149"/>
      <c r="I29" s="149"/>
      <c r="J29" s="150"/>
      <c r="K29" s="151"/>
      <c r="L29" s="150"/>
      <c r="M29" s="149"/>
      <c r="N29" s="152"/>
      <c r="O29" s="152"/>
      <c r="P29" s="152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5"/>
      <c r="AG29" s="145"/>
    </row>
    <row r="30" spans="1:33" ht="58.5" customHeight="1">
      <c r="A30" s="145"/>
      <c r="B30" s="145"/>
      <c r="C30" s="148"/>
      <c r="D30" s="146"/>
      <c r="E30" s="146"/>
      <c r="F30" s="149"/>
      <c r="G30" s="149"/>
      <c r="H30" s="149"/>
      <c r="I30" s="149"/>
      <c r="J30" s="150"/>
      <c r="K30" s="151"/>
      <c r="L30" s="150"/>
      <c r="M30" s="149"/>
      <c r="N30" s="152"/>
      <c r="O30" s="152"/>
      <c r="P30" s="152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5"/>
      <c r="AG30" s="145"/>
    </row>
    <row r="31" spans="1:33" ht="58.5" customHeight="1">
      <c r="A31" s="145"/>
      <c r="B31" s="145"/>
      <c r="C31" s="148"/>
      <c r="D31" s="146"/>
      <c r="E31" s="146"/>
      <c r="F31" s="149"/>
      <c r="G31" s="149"/>
      <c r="H31" s="149"/>
      <c r="I31" s="149"/>
      <c r="J31" s="150"/>
      <c r="K31" s="151"/>
      <c r="L31" s="150"/>
      <c r="M31" s="149"/>
      <c r="N31" s="152"/>
      <c r="O31" s="152"/>
      <c r="P31" s="152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5"/>
      <c r="AG31" s="145"/>
    </row>
  </sheetData>
  <sheetProtection/>
  <mergeCells count="67">
    <mergeCell ref="D14:E14"/>
    <mergeCell ref="F14:I14"/>
    <mergeCell ref="M14:P14"/>
    <mergeCell ref="Q14:T14"/>
    <mergeCell ref="U14:X14"/>
    <mergeCell ref="Y14:AE14"/>
    <mergeCell ref="D13:E13"/>
    <mergeCell ref="F13:I13"/>
    <mergeCell ref="M13:P13"/>
    <mergeCell ref="Q13:T13"/>
    <mergeCell ref="U13:X13"/>
    <mergeCell ref="Y13:AE13"/>
    <mergeCell ref="D12:E12"/>
    <mergeCell ref="F12:I12"/>
    <mergeCell ref="M12:P12"/>
    <mergeCell ref="Q12:T12"/>
    <mergeCell ref="U12:X12"/>
    <mergeCell ref="Y12:AE12"/>
    <mergeCell ref="D11:E11"/>
    <mergeCell ref="F11:I11"/>
    <mergeCell ref="M11:P11"/>
    <mergeCell ref="Q11:T11"/>
    <mergeCell ref="U11:X11"/>
    <mergeCell ref="Y11:AE11"/>
    <mergeCell ref="D10:E10"/>
    <mergeCell ref="F10:I10"/>
    <mergeCell ref="M10:P10"/>
    <mergeCell ref="Q10:T10"/>
    <mergeCell ref="U10:X10"/>
    <mergeCell ref="Y10:AE10"/>
    <mergeCell ref="D9:E9"/>
    <mergeCell ref="F9:I9"/>
    <mergeCell ref="M9:P9"/>
    <mergeCell ref="Q9:T9"/>
    <mergeCell ref="U9:X9"/>
    <mergeCell ref="Y9:AE9"/>
    <mergeCell ref="D8:E8"/>
    <mergeCell ref="F8:I8"/>
    <mergeCell ref="M8:P8"/>
    <mergeCell ref="Q8:T8"/>
    <mergeCell ref="U8:X8"/>
    <mergeCell ref="Y8:AE8"/>
    <mergeCell ref="D7:E7"/>
    <mergeCell ref="F7:I7"/>
    <mergeCell ref="M7:P7"/>
    <mergeCell ref="Q7:T7"/>
    <mergeCell ref="U7:X7"/>
    <mergeCell ref="Y7:AE7"/>
    <mergeCell ref="D6:E6"/>
    <mergeCell ref="F6:I6"/>
    <mergeCell ref="M6:P6"/>
    <mergeCell ref="Q6:T6"/>
    <mergeCell ref="U6:X6"/>
    <mergeCell ref="Y6:AE6"/>
    <mergeCell ref="D5:E5"/>
    <mergeCell ref="F5:I5"/>
    <mergeCell ref="M5:P5"/>
    <mergeCell ref="Q5:T5"/>
    <mergeCell ref="U5:X5"/>
    <mergeCell ref="Y5:AE5"/>
    <mergeCell ref="A3:AF3"/>
    <mergeCell ref="D4:E4"/>
    <mergeCell ref="F4:P4"/>
    <mergeCell ref="Q4:X4"/>
    <mergeCell ref="Y4:AE4"/>
    <mergeCell ref="A1:AG1"/>
    <mergeCell ref="A2:AG2"/>
  </mergeCells>
  <printOptions/>
  <pageMargins left="0.25" right="0.25" top="0.75" bottom="0.75" header="0.3" footer="0.3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X32" sqref="X32"/>
    </sheetView>
  </sheetViews>
  <sheetFormatPr defaultColWidth="9.00390625" defaultRowHeight="13.5"/>
  <cols>
    <col min="1" max="1" width="4.875" style="48" customWidth="1"/>
    <col min="2" max="2" width="5.00390625" style="9" bestFit="1" customWidth="1"/>
    <col min="3" max="3" width="12.25390625" style="9" customWidth="1"/>
    <col min="4" max="4" width="3.25390625" style="9" customWidth="1"/>
    <col min="5" max="5" width="2.00390625" style="9" customWidth="1"/>
    <col min="6" max="7" width="3.25390625" style="9" customWidth="1"/>
    <col min="8" max="8" width="2.00390625" style="9" customWidth="1"/>
    <col min="9" max="10" width="3.25390625" style="9" customWidth="1"/>
    <col min="11" max="11" width="2.00390625" style="9" customWidth="1"/>
    <col min="12" max="13" width="3.25390625" style="9" customWidth="1"/>
    <col min="14" max="14" width="2.00390625" style="9" customWidth="1"/>
    <col min="15" max="16" width="3.25390625" style="9" customWidth="1"/>
    <col min="17" max="17" width="2.00390625" style="9" customWidth="1"/>
    <col min="18" max="19" width="3.25390625" style="9" customWidth="1"/>
    <col min="20" max="20" width="2.00390625" style="9" customWidth="1"/>
    <col min="21" max="21" width="3.25390625" style="9" customWidth="1"/>
    <col min="22" max="22" width="2.00390625" style="9" customWidth="1"/>
    <col min="23" max="23" width="3.25390625" style="9" customWidth="1"/>
    <col min="24" max="24" width="2.00390625" style="9" customWidth="1"/>
    <col min="25" max="25" width="3.25390625" style="9" customWidth="1"/>
    <col min="26" max="26" width="2.00390625" style="9" customWidth="1"/>
    <col min="27" max="27" width="3.25390625" style="9" customWidth="1"/>
    <col min="28" max="28" width="2.00390625" style="12" customWidth="1"/>
    <col min="29" max="29" width="3.25390625" style="9" customWidth="1"/>
    <col min="30" max="30" width="2.00390625" style="9" customWidth="1"/>
    <col min="31" max="31" width="3.25390625" style="9" customWidth="1"/>
    <col min="32" max="32" width="14.375" style="48" customWidth="1"/>
    <col min="33" max="16384" width="9.00390625" style="48" customWidth="1"/>
  </cols>
  <sheetData>
    <row r="1" spans="1:32" s="9" customFormat="1" ht="24" customHeight="1">
      <c r="A1" s="230" t="s">
        <v>30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8"/>
    </row>
    <row r="2" spans="1:32" s="9" customFormat="1" ht="21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10"/>
    </row>
    <row r="3" ht="24.75" customHeight="1"/>
    <row r="4" spans="1:32" ht="24.75" customHeight="1">
      <c r="A4" s="19"/>
      <c r="B4" s="19" t="s">
        <v>22</v>
      </c>
      <c r="C4" s="47" t="s">
        <v>6</v>
      </c>
      <c r="D4" s="380" t="s">
        <v>7</v>
      </c>
      <c r="E4" s="381"/>
      <c r="F4" s="368" t="s">
        <v>8</v>
      </c>
      <c r="G4" s="369"/>
      <c r="H4" s="369"/>
      <c r="I4" s="369"/>
      <c r="J4" s="369"/>
      <c r="K4" s="369"/>
      <c r="L4" s="369"/>
      <c r="M4" s="369"/>
      <c r="N4" s="369"/>
      <c r="O4" s="369"/>
      <c r="P4" s="370"/>
      <c r="Q4" s="382" t="s">
        <v>9</v>
      </c>
      <c r="R4" s="382"/>
      <c r="S4" s="382"/>
      <c r="T4" s="382"/>
      <c r="U4" s="382"/>
      <c r="V4" s="382"/>
      <c r="W4" s="382"/>
      <c r="X4" s="382"/>
      <c r="Y4" s="382" t="s">
        <v>10</v>
      </c>
      <c r="Z4" s="382"/>
      <c r="AA4" s="382"/>
      <c r="AB4" s="382"/>
      <c r="AC4" s="382"/>
      <c r="AD4" s="382"/>
      <c r="AE4" s="382"/>
      <c r="AF4" s="19" t="s">
        <v>225</v>
      </c>
    </row>
    <row r="5" spans="1:32" ht="24.75" customHeight="1">
      <c r="A5" s="19">
        <v>1</v>
      </c>
      <c r="B5" s="49" t="s">
        <v>139</v>
      </c>
      <c r="C5" s="364" t="s">
        <v>132</v>
      </c>
      <c r="D5" s="380">
        <v>0.4166666666666667</v>
      </c>
      <c r="E5" s="381"/>
      <c r="F5" s="391" t="s">
        <v>108</v>
      </c>
      <c r="G5" s="392"/>
      <c r="H5" s="392"/>
      <c r="I5" s="392"/>
      <c r="J5" s="50"/>
      <c r="K5" s="51" t="s">
        <v>24</v>
      </c>
      <c r="L5" s="52"/>
      <c r="M5" s="383" t="s">
        <v>226</v>
      </c>
      <c r="N5" s="384"/>
      <c r="O5" s="384"/>
      <c r="P5" s="385"/>
      <c r="Q5" s="386" t="str">
        <f>F6</f>
        <v>青葉ＦＣ</v>
      </c>
      <c r="R5" s="387"/>
      <c r="S5" s="387"/>
      <c r="T5" s="388"/>
      <c r="U5" s="393" t="str">
        <f>M6</f>
        <v>D2位</v>
      </c>
      <c r="V5" s="387"/>
      <c r="W5" s="387"/>
      <c r="X5" s="394"/>
      <c r="Y5" s="368" t="s">
        <v>159</v>
      </c>
      <c r="Z5" s="369"/>
      <c r="AA5" s="369"/>
      <c r="AB5" s="369"/>
      <c r="AC5" s="369"/>
      <c r="AD5" s="369"/>
      <c r="AE5" s="370"/>
      <c r="AF5" s="19"/>
    </row>
    <row r="6" spans="1:32" ht="24.75" customHeight="1">
      <c r="A6" s="14">
        <v>2</v>
      </c>
      <c r="B6" s="49" t="s">
        <v>140</v>
      </c>
      <c r="C6" s="365"/>
      <c r="D6" s="389">
        <v>0.46527777777777773</v>
      </c>
      <c r="E6" s="390"/>
      <c r="F6" s="391" t="s">
        <v>223</v>
      </c>
      <c r="G6" s="392"/>
      <c r="H6" s="392"/>
      <c r="I6" s="392"/>
      <c r="J6" s="50"/>
      <c r="K6" s="51" t="s">
        <v>24</v>
      </c>
      <c r="L6" s="52"/>
      <c r="M6" s="383" t="s">
        <v>134</v>
      </c>
      <c r="N6" s="384"/>
      <c r="O6" s="384"/>
      <c r="P6" s="385"/>
      <c r="Q6" s="386" t="str">
        <f>F7</f>
        <v>【7】敗者</v>
      </c>
      <c r="R6" s="387"/>
      <c r="S6" s="387"/>
      <c r="T6" s="388"/>
      <c r="U6" s="393" t="str">
        <f>M7</f>
        <v>E2位</v>
      </c>
      <c r="V6" s="387"/>
      <c r="W6" s="387"/>
      <c r="X6" s="394"/>
      <c r="Y6" s="371"/>
      <c r="Z6" s="372"/>
      <c r="AA6" s="372"/>
      <c r="AB6" s="372"/>
      <c r="AC6" s="372"/>
      <c r="AD6" s="372"/>
      <c r="AE6" s="373"/>
      <c r="AF6" s="14"/>
    </row>
    <row r="7" spans="1:32" ht="24.75" customHeight="1">
      <c r="A7" s="64">
        <v>3</v>
      </c>
      <c r="B7" s="49" t="s">
        <v>141</v>
      </c>
      <c r="C7" s="365"/>
      <c r="D7" s="401">
        <v>0.513888888888889</v>
      </c>
      <c r="E7" s="402"/>
      <c r="F7" s="403" t="s">
        <v>135</v>
      </c>
      <c r="G7" s="404"/>
      <c r="H7" s="404"/>
      <c r="I7" s="404"/>
      <c r="J7" s="53"/>
      <c r="K7" s="54" t="s">
        <v>24</v>
      </c>
      <c r="L7" s="55"/>
      <c r="M7" s="409" t="s">
        <v>136</v>
      </c>
      <c r="N7" s="410"/>
      <c r="O7" s="410"/>
      <c r="P7" s="411"/>
      <c r="Q7" s="412" t="str">
        <f>F5</f>
        <v>フェニックス</v>
      </c>
      <c r="R7" s="407"/>
      <c r="S7" s="407"/>
      <c r="T7" s="413"/>
      <c r="U7" s="406" t="str">
        <f>M5</f>
        <v>シューレ</v>
      </c>
      <c r="V7" s="407"/>
      <c r="W7" s="407"/>
      <c r="X7" s="408"/>
      <c r="Y7" s="371"/>
      <c r="Z7" s="372"/>
      <c r="AA7" s="372"/>
      <c r="AB7" s="372"/>
      <c r="AC7" s="372"/>
      <c r="AD7" s="372"/>
      <c r="AE7" s="373"/>
      <c r="AF7" s="64"/>
    </row>
    <row r="8" spans="1:32" ht="24.75" customHeight="1">
      <c r="A8" s="19">
        <v>4</v>
      </c>
      <c r="B8" s="49" t="s">
        <v>142</v>
      </c>
      <c r="C8" s="365"/>
      <c r="D8" s="380">
        <v>0.5625</v>
      </c>
      <c r="E8" s="381"/>
      <c r="F8" s="395" t="s">
        <v>227</v>
      </c>
      <c r="G8" s="396"/>
      <c r="H8" s="396"/>
      <c r="I8" s="396"/>
      <c r="J8" s="56"/>
      <c r="K8" s="57" t="s">
        <v>24</v>
      </c>
      <c r="L8" s="58"/>
      <c r="M8" s="397" t="s">
        <v>137</v>
      </c>
      <c r="N8" s="398"/>
      <c r="O8" s="398"/>
      <c r="P8" s="399"/>
      <c r="Q8" s="368" t="str">
        <f>F9</f>
        <v>E3位</v>
      </c>
      <c r="R8" s="369"/>
      <c r="S8" s="369"/>
      <c r="T8" s="400"/>
      <c r="U8" s="405" t="str">
        <f>M9</f>
        <v>仙台中田</v>
      </c>
      <c r="V8" s="369"/>
      <c r="W8" s="369"/>
      <c r="X8" s="370"/>
      <c r="Y8" s="371"/>
      <c r="Z8" s="372"/>
      <c r="AA8" s="372"/>
      <c r="AB8" s="372"/>
      <c r="AC8" s="372"/>
      <c r="AD8" s="372"/>
      <c r="AE8" s="373"/>
      <c r="AF8" s="19"/>
    </row>
    <row r="9" spans="1:32" ht="24.75" customHeight="1" thickBot="1">
      <c r="A9" s="19">
        <v>5</v>
      </c>
      <c r="B9" s="49" t="s">
        <v>143</v>
      </c>
      <c r="C9" s="366"/>
      <c r="D9" s="380">
        <v>0.611111111111111</v>
      </c>
      <c r="E9" s="381"/>
      <c r="F9" s="395" t="s">
        <v>138</v>
      </c>
      <c r="G9" s="396"/>
      <c r="H9" s="396"/>
      <c r="I9" s="396"/>
      <c r="J9" s="56"/>
      <c r="K9" s="57" t="s">
        <v>56</v>
      </c>
      <c r="L9" s="58"/>
      <c r="M9" s="397" t="s">
        <v>224</v>
      </c>
      <c r="N9" s="398"/>
      <c r="O9" s="398"/>
      <c r="P9" s="399"/>
      <c r="Q9" s="368" t="str">
        <f>F8</f>
        <v>エスペランサ</v>
      </c>
      <c r="R9" s="369"/>
      <c r="S9" s="369"/>
      <c r="T9" s="400"/>
      <c r="U9" s="405" t="str">
        <f>M8</f>
        <v>【8】敗者</v>
      </c>
      <c r="V9" s="369"/>
      <c r="W9" s="369"/>
      <c r="X9" s="370"/>
      <c r="Y9" s="374"/>
      <c r="Z9" s="375"/>
      <c r="AA9" s="375"/>
      <c r="AB9" s="375"/>
      <c r="AC9" s="375"/>
      <c r="AD9" s="375"/>
      <c r="AE9" s="376"/>
      <c r="AF9" s="19"/>
    </row>
    <row r="10" spans="1:32" ht="24.75" customHeight="1" thickTop="1">
      <c r="A10" s="66">
        <v>9</v>
      </c>
      <c r="B10" s="67" t="s">
        <v>152</v>
      </c>
      <c r="C10" s="367" t="s">
        <v>133</v>
      </c>
      <c r="D10" s="417">
        <v>0.4166666666666667</v>
      </c>
      <c r="E10" s="418"/>
      <c r="F10" s="419" t="s">
        <v>105</v>
      </c>
      <c r="G10" s="420"/>
      <c r="H10" s="420"/>
      <c r="I10" s="420"/>
      <c r="J10" s="68"/>
      <c r="K10" s="69" t="s">
        <v>24</v>
      </c>
      <c r="L10" s="70"/>
      <c r="M10" s="421" t="s">
        <v>145</v>
      </c>
      <c r="N10" s="422"/>
      <c r="O10" s="422"/>
      <c r="P10" s="423"/>
      <c r="Q10" s="424" t="str">
        <f>F11</f>
        <v>【12】勝</v>
      </c>
      <c r="R10" s="415"/>
      <c r="S10" s="415"/>
      <c r="T10" s="425"/>
      <c r="U10" s="414" t="str">
        <f>M11</f>
        <v>【6】負</v>
      </c>
      <c r="V10" s="415"/>
      <c r="W10" s="415"/>
      <c r="X10" s="416"/>
      <c r="Y10" s="377" t="s">
        <v>160</v>
      </c>
      <c r="Z10" s="378"/>
      <c r="AA10" s="378"/>
      <c r="AB10" s="378"/>
      <c r="AC10" s="378"/>
      <c r="AD10" s="378"/>
      <c r="AE10" s="379"/>
      <c r="AF10" s="66"/>
    </row>
    <row r="11" spans="1:32" ht="24.75" customHeight="1">
      <c r="A11" s="64">
        <v>10</v>
      </c>
      <c r="B11" s="65" t="s">
        <v>153</v>
      </c>
      <c r="C11" s="365"/>
      <c r="D11" s="401">
        <v>0.46527777777777773</v>
      </c>
      <c r="E11" s="402"/>
      <c r="F11" s="403" t="s">
        <v>146</v>
      </c>
      <c r="G11" s="404"/>
      <c r="H11" s="404"/>
      <c r="I11" s="404"/>
      <c r="J11" s="53"/>
      <c r="K11" s="54" t="s">
        <v>24</v>
      </c>
      <c r="L11" s="55"/>
      <c r="M11" s="409" t="s">
        <v>103</v>
      </c>
      <c r="N11" s="410"/>
      <c r="O11" s="410"/>
      <c r="P11" s="411"/>
      <c r="Q11" s="386" t="str">
        <f>F10</f>
        <v>【9】負</v>
      </c>
      <c r="R11" s="387"/>
      <c r="S11" s="387"/>
      <c r="T11" s="388"/>
      <c r="U11" s="393" t="str">
        <f>M10</f>
        <v>【11】勝</v>
      </c>
      <c r="V11" s="387"/>
      <c r="W11" s="387"/>
      <c r="X11" s="394"/>
      <c r="Y11" s="371"/>
      <c r="Z11" s="372"/>
      <c r="AA11" s="372"/>
      <c r="AB11" s="372"/>
      <c r="AC11" s="372"/>
      <c r="AD11" s="372"/>
      <c r="AE11" s="373"/>
      <c r="AF11" s="64"/>
    </row>
    <row r="12" spans="1:32" ht="24.75" customHeight="1">
      <c r="A12" s="14">
        <v>11</v>
      </c>
      <c r="B12" s="65" t="s">
        <v>144</v>
      </c>
      <c r="C12" s="365"/>
      <c r="D12" s="389">
        <v>0.513888888888889</v>
      </c>
      <c r="E12" s="390"/>
      <c r="F12" s="391" t="s">
        <v>147</v>
      </c>
      <c r="G12" s="392"/>
      <c r="H12" s="392"/>
      <c r="I12" s="392"/>
      <c r="J12" s="50"/>
      <c r="K12" s="51" t="s">
        <v>24</v>
      </c>
      <c r="L12" s="52"/>
      <c r="M12" s="383" t="s">
        <v>148</v>
      </c>
      <c r="N12" s="384"/>
      <c r="O12" s="384"/>
      <c r="P12" s="385"/>
      <c r="Q12" s="386" t="str">
        <f>F13</f>
        <v>【15】勝</v>
      </c>
      <c r="R12" s="387"/>
      <c r="S12" s="387"/>
      <c r="T12" s="388"/>
      <c r="U12" s="393" t="str">
        <f>M13</f>
        <v>【10】負</v>
      </c>
      <c r="V12" s="387"/>
      <c r="W12" s="387"/>
      <c r="X12" s="394"/>
      <c r="Y12" s="371"/>
      <c r="Z12" s="372"/>
      <c r="AA12" s="372"/>
      <c r="AB12" s="372"/>
      <c r="AC12" s="372"/>
      <c r="AD12" s="372"/>
      <c r="AE12" s="373"/>
      <c r="AF12" s="14"/>
    </row>
    <row r="13" spans="1:32" ht="24.75" customHeight="1">
      <c r="A13" s="64">
        <v>12</v>
      </c>
      <c r="B13" s="65" t="s">
        <v>154</v>
      </c>
      <c r="C13" s="365"/>
      <c r="D13" s="401">
        <v>0.5625</v>
      </c>
      <c r="E13" s="402"/>
      <c r="F13" s="403" t="s">
        <v>149</v>
      </c>
      <c r="G13" s="404"/>
      <c r="H13" s="404"/>
      <c r="I13" s="404"/>
      <c r="J13" s="53"/>
      <c r="K13" s="54" t="s">
        <v>24</v>
      </c>
      <c r="L13" s="55"/>
      <c r="M13" s="409" t="s">
        <v>106</v>
      </c>
      <c r="N13" s="410"/>
      <c r="O13" s="410"/>
      <c r="P13" s="411"/>
      <c r="Q13" s="386" t="str">
        <f>F12</f>
        <v>【13】勝</v>
      </c>
      <c r="R13" s="387"/>
      <c r="S13" s="387"/>
      <c r="T13" s="388"/>
      <c r="U13" s="393" t="str">
        <f>M12</f>
        <v>【14】勝</v>
      </c>
      <c r="V13" s="387"/>
      <c r="W13" s="387"/>
      <c r="X13" s="394"/>
      <c r="Y13" s="371"/>
      <c r="Z13" s="372"/>
      <c r="AA13" s="372"/>
      <c r="AB13" s="372"/>
      <c r="AC13" s="372"/>
      <c r="AD13" s="372"/>
      <c r="AE13" s="373"/>
      <c r="AF13" s="64"/>
    </row>
    <row r="14" spans="1:32" ht="24.75" customHeight="1">
      <c r="A14" s="14">
        <v>13</v>
      </c>
      <c r="B14" s="65" t="s">
        <v>155</v>
      </c>
      <c r="C14" s="365"/>
      <c r="D14" s="389">
        <v>0.611111111111111</v>
      </c>
      <c r="E14" s="390"/>
      <c r="F14" s="391" t="s">
        <v>150</v>
      </c>
      <c r="G14" s="392"/>
      <c r="H14" s="392"/>
      <c r="I14" s="392"/>
      <c r="J14" s="50"/>
      <c r="K14" s="51" t="s">
        <v>24</v>
      </c>
      <c r="L14" s="52"/>
      <c r="M14" s="383" t="s">
        <v>151</v>
      </c>
      <c r="N14" s="384"/>
      <c r="O14" s="384"/>
      <c r="P14" s="385"/>
      <c r="Q14" s="386" t="str">
        <f>F15</f>
        <v>【18】勝</v>
      </c>
      <c r="R14" s="387"/>
      <c r="S14" s="387"/>
      <c r="T14" s="388"/>
      <c r="U14" s="393" t="str">
        <f>M15</f>
        <v>【19】勝</v>
      </c>
      <c r="V14" s="387"/>
      <c r="W14" s="387"/>
      <c r="X14" s="394"/>
      <c r="Y14" s="371"/>
      <c r="Z14" s="372"/>
      <c r="AA14" s="372"/>
      <c r="AB14" s="372"/>
      <c r="AC14" s="372"/>
      <c r="AD14" s="372"/>
      <c r="AE14" s="373"/>
      <c r="AF14" s="14"/>
    </row>
    <row r="15" spans="1:32" ht="24.75" customHeight="1" thickBot="1">
      <c r="A15" s="59">
        <v>14</v>
      </c>
      <c r="B15" s="60" t="s">
        <v>156</v>
      </c>
      <c r="C15" s="366"/>
      <c r="D15" s="429">
        <v>0.6597222222222222</v>
      </c>
      <c r="E15" s="430"/>
      <c r="F15" s="431" t="s">
        <v>157</v>
      </c>
      <c r="G15" s="432"/>
      <c r="H15" s="432"/>
      <c r="I15" s="432"/>
      <c r="J15" s="61"/>
      <c r="K15" s="62" t="s">
        <v>31</v>
      </c>
      <c r="L15" s="63"/>
      <c r="M15" s="433" t="s">
        <v>158</v>
      </c>
      <c r="N15" s="434"/>
      <c r="O15" s="434"/>
      <c r="P15" s="435"/>
      <c r="Q15" s="436" t="str">
        <f>F14</f>
        <v>【16】勝</v>
      </c>
      <c r="R15" s="427"/>
      <c r="S15" s="427"/>
      <c r="T15" s="437"/>
      <c r="U15" s="426" t="str">
        <f>M14</f>
        <v>【17】勝</v>
      </c>
      <c r="V15" s="427"/>
      <c r="W15" s="427"/>
      <c r="X15" s="428"/>
      <c r="Y15" s="374"/>
      <c r="Z15" s="375"/>
      <c r="AA15" s="375"/>
      <c r="AB15" s="375"/>
      <c r="AC15" s="375"/>
      <c r="AD15" s="375"/>
      <c r="AE15" s="376"/>
      <c r="AF15" s="59"/>
    </row>
    <row r="16" ht="24.75" customHeight="1" thickTop="1"/>
    <row r="17" ht="24.75" customHeight="1"/>
    <row r="18" ht="24.75" customHeight="1"/>
  </sheetData>
  <sheetProtection/>
  <mergeCells count="65">
    <mergeCell ref="D11:E11"/>
    <mergeCell ref="F11:I11"/>
    <mergeCell ref="F12:I12"/>
    <mergeCell ref="D15:E15"/>
    <mergeCell ref="F15:I15"/>
    <mergeCell ref="M15:P15"/>
    <mergeCell ref="D14:E14"/>
    <mergeCell ref="F14:I14"/>
    <mergeCell ref="M14:P14"/>
    <mergeCell ref="Q14:T14"/>
    <mergeCell ref="U15:X15"/>
    <mergeCell ref="M12:P12"/>
    <mergeCell ref="Q12:T12"/>
    <mergeCell ref="U13:X13"/>
    <mergeCell ref="U12:X12"/>
    <mergeCell ref="U14:X14"/>
    <mergeCell ref="Q15:T15"/>
    <mergeCell ref="D13:E13"/>
    <mergeCell ref="F13:I13"/>
    <mergeCell ref="M13:P13"/>
    <mergeCell ref="Q13:T13"/>
    <mergeCell ref="D12:E12"/>
    <mergeCell ref="U10:X10"/>
    <mergeCell ref="D10:E10"/>
    <mergeCell ref="F10:I10"/>
    <mergeCell ref="M10:P10"/>
    <mergeCell ref="Q10:T10"/>
    <mergeCell ref="Q11:T11"/>
    <mergeCell ref="U11:X11"/>
    <mergeCell ref="M11:P11"/>
    <mergeCell ref="M7:P7"/>
    <mergeCell ref="Q7:T7"/>
    <mergeCell ref="U8:X8"/>
    <mergeCell ref="D9:E9"/>
    <mergeCell ref="F9:I9"/>
    <mergeCell ref="M9:P9"/>
    <mergeCell ref="Q9:T9"/>
    <mergeCell ref="U9:X9"/>
    <mergeCell ref="U7:X7"/>
    <mergeCell ref="U5:X5"/>
    <mergeCell ref="U6:X6"/>
    <mergeCell ref="D8:E8"/>
    <mergeCell ref="F8:I8"/>
    <mergeCell ref="M8:P8"/>
    <mergeCell ref="Q8:T8"/>
    <mergeCell ref="D7:E7"/>
    <mergeCell ref="F7:I7"/>
    <mergeCell ref="D5:E5"/>
    <mergeCell ref="F5:I5"/>
    <mergeCell ref="M5:P5"/>
    <mergeCell ref="Q5:T5"/>
    <mergeCell ref="D6:E6"/>
    <mergeCell ref="F6:I6"/>
    <mergeCell ref="M6:P6"/>
    <mergeCell ref="Q6:T6"/>
    <mergeCell ref="C5:C9"/>
    <mergeCell ref="C10:C15"/>
    <mergeCell ref="Y5:AE9"/>
    <mergeCell ref="Y10:AE15"/>
    <mergeCell ref="A1:AE1"/>
    <mergeCell ref="A2:AE2"/>
    <mergeCell ref="D4:E4"/>
    <mergeCell ref="F4:P4"/>
    <mergeCell ref="Q4:X4"/>
    <mergeCell ref="Y4:AE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90"/>
  <sheetViews>
    <sheetView zoomScalePageLayoutView="0" workbookViewId="0" topLeftCell="A58">
      <selection activeCell="E67" sqref="E67:F67"/>
    </sheetView>
  </sheetViews>
  <sheetFormatPr defaultColWidth="9.00390625" defaultRowHeight="21.75" customHeight="1"/>
  <cols>
    <col min="1" max="1" width="9.50390625" style="101" customWidth="1"/>
    <col min="2" max="2" width="14.00390625" style="101" customWidth="1"/>
    <col min="3" max="3" width="9.375" style="101" customWidth="1"/>
    <col min="4" max="4" width="32.75390625" style="101" customWidth="1"/>
    <col min="5" max="5" width="22.75390625" style="100" customWidth="1"/>
    <col min="6" max="6" width="12.50390625" style="100" customWidth="1"/>
    <col min="7" max="7" width="11.75390625" style="100" customWidth="1"/>
    <col min="8" max="234" width="9.00390625" style="100" customWidth="1"/>
  </cols>
  <sheetData>
    <row r="1" spans="1:10" ht="21.75" customHeight="1">
      <c r="A1" s="8" t="s">
        <v>216</v>
      </c>
      <c r="B1" s="8"/>
      <c r="C1" s="8"/>
      <c r="D1" s="8"/>
      <c r="E1" s="8"/>
      <c r="F1" s="8"/>
      <c r="G1" s="8"/>
      <c r="H1" s="8"/>
      <c r="I1" s="8"/>
      <c r="J1" s="8"/>
    </row>
    <row r="2" spans="1:7" ht="21.75" customHeight="1">
      <c r="A2" s="241" t="s">
        <v>161</v>
      </c>
      <c r="B2" s="241"/>
      <c r="C2" s="241"/>
      <c r="D2" s="112"/>
      <c r="E2" s="112"/>
      <c r="F2" s="111"/>
      <c r="G2" s="111"/>
    </row>
    <row r="3" spans="1:234" ht="21.75" customHeight="1">
      <c r="A3" s="102" t="s">
        <v>207</v>
      </c>
      <c r="B3" s="102" t="s">
        <v>211</v>
      </c>
      <c r="C3" s="102" t="s">
        <v>208</v>
      </c>
      <c r="D3" s="102" t="s">
        <v>209</v>
      </c>
      <c r="E3" s="438" t="s">
        <v>210</v>
      </c>
      <c r="F3" s="439"/>
      <c r="G3" s="109"/>
      <c r="H3" s="108"/>
      <c r="HZ3"/>
    </row>
    <row r="4" spans="1:234" ht="21.75" customHeight="1">
      <c r="A4" s="104">
        <v>42483</v>
      </c>
      <c r="B4" s="113" t="s">
        <v>71</v>
      </c>
      <c r="C4" s="103">
        <v>25</v>
      </c>
      <c r="D4" s="114" t="s">
        <v>218</v>
      </c>
      <c r="E4" s="440" t="s">
        <v>219</v>
      </c>
      <c r="F4" s="441"/>
      <c r="G4" s="110"/>
      <c r="H4" s="108"/>
      <c r="HZ4"/>
    </row>
    <row r="5" spans="1:234" ht="21.75" customHeight="1">
      <c r="A5" s="104"/>
      <c r="B5" s="104"/>
      <c r="C5" s="103"/>
      <c r="D5" s="103"/>
      <c r="E5" s="442"/>
      <c r="F5" s="441"/>
      <c r="G5" s="110"/>
      <c r="H5" s="108"/>
      <c r="HZ5"/>
    </row>
    <row r="6" spans="1:234" ht="21.75" customHeight="1">
      <c r="A6" s="104"/>
      <c r="B6" s="104"/>
      <c r="C6" s="103"/>
      <c r="D6" s="103"/>
      <c r="E6" s="442"/>
      <c r="F6" s="441"/>
      <c r="G6" s="110"/>
      <c r="H6" s="108"/>
      <c r="HZ6"/>
    </row>
    <row r="7" spans="1:234" ht="21.75" customHeight="1">
      <c r="A7" s="103"/>
      <c r="B7" s="103"/>
      <c r="C7" s="103"/>
      <c r="D7" s="103"/>
      <c r="E7" s="442"/>
      <c r="F7" s="441"/>
      <c r="G7" s="110"/>
      <c r="H7" s="108"/>
      <c r="HZ7"/>
    </row>
    <row r="8" spans="1:234" ht="21.75" customHeight="1">
      <c r="A8" s="103"/>
      <c r="B8" s="103"/>
      <c r="C8" s="103"/>
      <c r="D8" s="103"/>
      <c r="E8" s="442"/>
      <c r="F8" s="441"/>
      <c r="G8" s="110"/>
      <c r="H8" s="108"/>
      <c r="HZ8"/>
    </row>
    <row r="9" spans="1:234" ht="21.75" customHeight="1">
      <c r="A9" s="103"/>
      <c r="B9" s="103"/>
      <c r="C9" s="103"/>
      <c r="D9" s="103"/>
      <c r="E9" s="442"/>
      <c r="F9" s="441"/>
      <c r="G9" s="110"/>
      <c r="H9" s="108"/>
      <c r="HZ9"/>
    </row>
    <row r="10" spans="1:234" ht="21.75" customHeight="1">
      <c r="A10" s="103"/>
      <c r="B10" s="103"/>
      <c r="C10" s="103"/>
      <c r="D10" s="103"/>
      <c r="E10" s="442"/>
      <c r="F10" s="441"/>
      <c r="G10" s="110"/>
      <c r="H10" s="108"/>
      <c r="HZ10"/>
    </row>
    <row r="11" spans="1:234" ht="21.75" customHeight="1">
      <c r="A11" s="103"/>
      <c r="B11" s="103"/>
      <c r="C11" s="103"/>
      <c r="D11" s="103"/>
      <c r="E11" s="442"/>
      <c r="F11" s="441"/>
      <c r="G11" s="110"/>
      <c r="H11" s="108"/>
      <c r="HZ11"/>
    </row>
    <row r="12" spans="1:234" ht="21.75" customHeight="1">
      <c r="A12" s="103"/>
      <c r="B12" s="103"/>
      <c r="C12" s="103"/>
      <c r="D12" s="103"/>
      <c r="E12" s="442"/>
      <c r="F12" s="441"/>
      <c r="G12" s="110"/>
      <c r="H12" s="108"/>
      <c r="HZ12"/>
    </row>
    <row r="13" spans="1:234" ht="21.75" customHeight="1">
      <c r="A13" s="103"/>
      <c r="B13" s="103"/>
      <c r="C13" s="103"/>
      <c r="D13" s="103"/>
      <c r="E13" s="442"/>
      <c r="F13" s="441"/>
      <c r="G13" s="110"/>
      <c r="H13" s="108"/>
      <c r="HZ13"/>
    </row>
    <row r="14" spans="1:7" ht="21.75" customHeight="1">
      <c r="A14" s="107"/>
      <c r="B14" s="107"/>
      <c r="C14" s="107"/>
      <c r="D14" s="107"/>
      <c r="E14" s="108"/>
      <c r="F14" s="107"/>
      <c r="G14" s="107"/>
    </row>
    <row r="15" spans="1:6" ht="21.75" customHeight="1">
      <c r="A15" s="241" t="s">
        <v>5</v>
      </c>
      <c r="B15" s="241"/>
      <c r="C15" s="241"/>
      <c r="D15" s="112"/>
      <c r="E15" s="112"/>
      <c r="F15" s="111"/>
    </row>
    <row r="16" spans="1:6" ht="21.75" customHeight="1">
      <c r="A16" s="102" t="s">
        <v>207</v>
      </c>
      <c r="B16" s="102" t="s">
        <v>211</v>
      </c>
      <c r="C16" s="102" t="s">
        <v>208</v>
      </c>
      <c r="D16" s="102" t="s">
        <v>209</v>
      </c>
      <c r="E16" s="438" t="s">
        <v>210</v>
      </c>
      <c r="F16" s="439"/>
    </row>
    <row r="17" spans="1:6" ht="21.75" customHeight="1">
      <c r="A17" s="104"/>
      <c r="B17" s="104"/>
      <c r="C17" s="103"/>
      <c r="D17" s="103"/>
      <c r="E17" s="442"/>
      <c r="F17" s="441"/>
    </row>
    <row r="18" spans="1:6" ht="21.75" customHeight="1">
      <c r="A18" s="104"/>
      <c r="B18" s="104"/>
      <c r="C18" s="103"/>
      <c r="D18" s="103"/>
      <c r="E18" s="442"/>
      <c r="F18" s="441"/>
    </row>
    <row r="19" spans="1:6" ht="21.75" customHeight="1">
      <c r="A19" s="104"/>
      <c r="B19" s="104"/>
      <c r="C19" s="103"/>
      <c r="D19" s="103"/>
      <c r="E19" s="442"/>
      <c r="F19" s="441"/>
    </row>
    <row r="20" spans="1:6" ht="21.75" customHeight="1">
      <c r="A20" s="103"/>
      <c r="B20" s="103"/>
      <c r="C20" s="103"/>
      <c r="D20" s="103"/>
      <c r="E20" s="442"/>
      <c r="F20" s="441"/>
    </row>
    <row r="21" spans="1:6" ht="21.75" customHeight="1">
      <c r="A21" s="103"/>
      <c r="B21" s="103"/>
      <c r="C21" s="103"/>
      <c r="D21" s="103"/>
      <c r="E21" s="442"/>
      <c r="F21" s="441"/>
    </row>
    <row r="22" spans="1:6" ht="21.75" customHeight="1">
      <c r="A22" s="103"/>
      <c r="B22" s="103"/>
      <c r="C22" s="103"/>
      <c r="D22" s="103"/>
      <c r="E22" s="442"/>
      <c r="F22" s="441"/>
    </row>
    <row r="23" spans="1:6" ht="21.75" customHeight="1">
      <c r="A23" s="103"/>
      <c r="B23" s="103"/>
      <c r="C23" s="103"/>
      <c r="D23" s="103"/>
      <c r="E23" s="442"/>
      <c r="F23" s="441"/>
    </row>
    <row r="24" spans="1:6" ht="21.75" customHeight="1">
      <c r="A24" s="103"/>
      <c r="B24" s="103"/>
      <c r="C24" s="103"/>
      <c r="D24" s="103"/>
      <c r="E24" s="442"/>
      <c r="F24" s="441"/>
    </row>
    <row r="25" spans="1:6" ht="21.75" customHeight="1">
      <c r="A25" s="103"/>
      <c r="B25" s="103"/>
      <c r="C25" s="103"/>
      <c r="D25" s="103"/>
      <c r="E25" s="442"/>
      <c r="F25" s="441"/>
    </row>
    <row r="26" spans="1:6" ht="21.75" customHeight="1">
      <c r="A26" s="103"/>
      <c r="B26" s="103"/>
      <c r="C26" s="103"/>
      <c r="D26" s="103"/>
      <c r="E26" s="442"/>
      <c r="F26" s="441"/>
    </row>
    <row r="28" spans="1:6" ht="21.75" customHeight="1">
      <c r="A28" s="443" t="s">
        <v>212</v>
      </c>
      <c r="B28" s="443"/>
      <c r="C28" s="443"/>
      <c r="D28" s="112"/>
      <c r="E28" s="112"/>
      <c r="F28" s="111"/>
    </row>
    <row r="29" spans="1:6" ht="21.75" customHeight="1">
      <c r="A29" s="102" t="s">
        <v>207</v>
      </c>
      <c r="B29" s="102" t="s">
        <v>211</v>
      </c>
      <c r="C29" s="102" t="s">
        <v>208</v>
      </c>
      <c r="D29" s="102" t="s">
        <v>209</v>
      </c>
      <c r="E29" s="438" t="s">
        <v>210</v>
      </c>
      <c r="F29" s="439"/>
    </row>
    <row r="30" spans="1:6" ht="21.75" customHeight="1">
      <c r="A30" s="104">
        <v>42497</v>
      </c>
      <c r="B30" s="113" t="s">
        <v>108</v>
      </c>
      <c r="C30" s="103">
        <v>9</v>
      </c>
      <c r="D30" s="114" t="s">
        <v>229</v>
      </c>
      <c r="E30" s="440" t="s">
        <v>219</v>
      </c>
      <c r="F30" s="441"/>
    </row>
    <row r="31" spans="1:6" ht="21.75" customHeight="1">
      <c r="A31" s="104">
        <v>42497</v>
      </c>
      <c r="B31" s="113" t="s">
        <v>228</v>
      </c>
      <c r="C31" s="103">
        <v>1</v>
      </c>
      <c r="D31" s="114" t="s">
        <v>230</v>
      </c>
      <c r="E31" s="440" t="s">
        <v>219</v>
      </c>
      <c r="F31" s="441"/>
    </row>
    <row r="32" spans="1:6" ht="21.75" customHeight="1">
      <c r="A32" s="104"/>
      <c r="B32" s="104"/>
      <c r="C32" s="103"/>
      <c r="D32" s="103"/>
      <c r="E32" s="442"/>
      <c r="F32" s="441"/>
    </row>
    <row r="33" spans="1:6" ht="21.75" customHeight="1">
      <c r="A33" s="103"/>
      <c r="B33" s="103"/>
      <c r="C33" s="103"/>
      <c r="D33" s="103"/>
      <c r="E33" s="442"/>
      <c r="F33" s="441"/>
    </row>
    <row r="34" spans="1:6" ht="21.75" customHeight="1">
      <c r="A34" s="103"/>
      <c r="B34" s="103"/>
      <c r="C34" s="103"/>
      <c r="D34" s="103"/>
      <c r="E34" s="442"/>
      <c r="F34" s="441"/>
    </row>
    <row r="35" spans="1:6" ht="21.75" customHeight="1">
      <c r="A35" s="103"/>
      <c r="B35" s="103"/>
      <c r="C35" s="103"/>
      <c r="D35" s="103"/>
      <c r="E35" s="442"/>
      <c r="F35" s="441"/>
    </row>
    <row r="36" spans="1:6" ht="21.75" customHeight="1">
      <c r="A36" s="103"/>
      <c r="B36" s="103"/>
      <c r="C36" s="103"/>
      <c r="D36" s="103"/>
      <c r="E36" s="442"/>
      <c r="F36" s="441"/>
    </row>
    <row r="37" spans="1:6" ht="21.75" customHeight="1">
      <c r="A37" s="103"/>
      <c r="B37" s="103"/>
      <c r="C37" s="103"/>
      <c r="D37" s="103"/>
      <c r="E37" s="442"/>
      <c r="F37" s="441"/>
    </row>
    <row r="39" spans="1:6" ht="21.75" customHeight="1">
      <c r="A39" s="443" t="s">
        <v>213</v>
      </c>
      <c r="B39" s="443"/>
      <c r="C39" s="443"/>
      <c r="D39" s="112"/>
      <c r="E39" s="112"/>
      <c r="F39" s="111"/>
    </row>
    <row r="40" spans="1:6" ht="21.75" customHeight="1">
      <c r="A40" s="102" t="s">
        <v>207</v>
      </c>
      <c r="B40" s="102" t="s">
        <v>211</v>
      </c>
      <c r="C40" s="102" t="s">
        <v>208</v>
      </c>
      <c r="D40" s="102" t="s">
        <v>209</v>
      </c>
      <c r="E40" s="438" t="s">
        <v>210</v>
      </c>
      <c r="F40" s="439"/>
    </row>
    <row r="41" spans="1:6" ht="21.75" customHeight="1">
      <c r="A41" s="104"/>
      <c r="B41" s="104"/>
      <c r="C41" s="103"/>
      <c r="D41" s="103"/>
      <c r="E41" s="442"/>
      <c r="F41" s="441"/>
    </row>
    <row r="42" spans="1:6" ht="21.75" customHeight="1">
      <c r="A42" s="104"/>
      <c r="B42" s="104"/>
      <c r="C42" s="103"/>
      <c r="D42" s="103"/>
      <c r="E42" s="442"/>
      <c r="F42" s="441"/>
    </row>
    <row r="43" spans="1:6" ht="21.75" customHeight="1">
      <c r="A43" s="104"/>
      <c r="B43" s="104"/>
      <c r="C43" s="103"/>
      <c r="D43" s="103"/>
      <c r="E43" s="442"/>
      <c r="F43" s="441"/>
    </row>
    <row r="44" spans="1:6" ht="21.75" customHeight="1">
      <c r="A44" s="103"/>
      <c r="B44" s="103"/>
      <c r="C44" s="103"/>
      <c r="D44" s="103"/>
      <c r="E44" s="442"/>
      <c r="F44" s="441"/>
    </row>
    <row r="45" spans="1:6" ht="21.75" customHeight="1">
      <c r="A45" s="103"/>
      <c r="B45" s="103"/>
      <c r="C45" s="103"/>
      <c r="D45" s="103"/>
      <c r="E45" s="442"/>
      <c r="F45" s="441"/>
    </row>
    <row r="46" spans="1:6" ht="21.75" customHeight="1">
      <c r="A46" s="103"/>
      <c r="B46" s="103"/>
      <c r="C46" s="103"/>
      <c r="D46" s="103"/>
      <c r="E46" s="442"/>
      <c r="F46" s="441"/>
    </row>
    <row r="47" spans="1:6" ht="21.75" customHeight="1">
      <c r="A47" s="103"/>
      <c r="B47" s="103"/>
      <c r="C47" s="103"/>
      <c r="D47" s="103"/>
      <c r="E47" s="105"/>
      <c r="F47" s="106"/>
    </row>
    <row r="48" spans="1:6" ht="21.75" customHeight="1">
      <c r="A48" s="103"/>
      <c r="B48" s="103"/>
      <c r="C48" s="103"/>
      <c r="D48" s="103"/>
      <c r="E48" s="442"/>
      <c r="F48" s="441"/>
    </row>
    <row r="49" spans="1:6" ht="21.75" customHeight="1">
      <c r="A49" s="103"/>
      <c r="B49" s="103"/>
      <c r="C49" s="103"/>
      <c r="D49" s="103"/>
      <c r="E49" s="442"/>
      <c r="F49" s="441"/>
    </row>
    <row r="51" spans="1:6" ht="21.75" customHeight="1">
      <c r="A51" s="443" t="s">
        <v>214</v>
      </c>
      <c r="B51" s="443"/>
      <c r="C51" s="443"/>
      <c r="D51" s="112"/>
      <c r="E51" s="112"/>
      <c r="F51" s="111"/>
    </row>
    <row r="52" spans="1:6" ht="21.75" customHeight="1">
      <c r="A52" s="102" t="s">
        <v>207</v>
      </c>
      <c r="B52" s="102" t="s">
        <v>211</v>
      </c>
      <c r="C52" s="102" t="s">
        <v>208</v>
      </c>
      <c r="D52" s="102" t="s">
        <v>209</v>
      </c>
      <c r="E52" s="438" t="s">
        <v>210</v>
      </c>
      <c r="F52" s="439"/>
    </row>
    <row r="53" spans="1:6" ht="21.75" customHeight="1">
      <c r="A53" s="104"/>
      <c r="B53" s="104"/>
      <c r="C53" s="103"/>
      <c r="D53" s="103"/>
      <c r="E53" s="442"/>
      <c r="F53" s="441"/>
    </row>
    <row r="54" spans="1:6" ht="21.75" customHeight="1">
      <c r="A54" s="104"/>
      <c r="B54" s="104"/>
      <c r="C54" s="103"/>
      <c r="D54" s="103"/>
      <c r="E54" s="442"/>
      <c r="F54" s="441"/>
    </row>
    <row r="55" spans="1:6" ht="21.75" customHeight="1">
      <c r="A55" s="104"/>
      <c r="B55" s="104"/>
      <c r="C55" s="103"/>
      <c r="D55" s="103"/>
      <c r="E55" s="442"/>
      <c r="F55" s="441"/>
    </row>
    <row r="56" spans="1:6" ht="21.75" customHeight="1">
      <c r="A56" s="103"/>
      <c r="B56" s="103"/>
      <c r="C56" s="103"/>
      <c r="D56" s="103"/>
      <c r="E56" s="442"/>
      <c r="F56" s="441"/>
    </row>
    <row r="57" spans="1:6" ht="21.75" customHeight="1">
      <c r="A57" s="103"/>
      <c r="B57" s="103"/>
      <c r="C57" s="103"/>
      <c r="D57" s="103"/>
      <c r="E57" s="105"/>
      <c r="F57" s="106"/>
    </row>
    <row r="58" spans="1:6" ht="21.75" customHeight="1">
      <c r="A58" s="103"/>
      <c r="B58" s="103"/>
      <c r="C58" s="103"/>
      <c r="D58" s="103"/>
      <c r="E58" s="442"/>
      <c r="F58" s="441"/>
    </row>
    <row r="59" spans="1:6" ht="21.75" customHeight="1">
      <c r="A59" s="103"/>
      <c r="B59" s="103"/>
      <c r="C59" s="103"/>
      <c r="D59" s="103"/>
      <c r="E59" s="442"/>
      <c r="F59" s="441"/>
    </row>
    <row r="60" spans="1:6" ht="21.75" customHeight="1">
      <c r="A60" s="103"/>
      <c r="B60" s="103"/>
      <c r="C60" s="103"/>
      <c r="D60" s="103"/>
      <c r="E60" s="442"/>
      <c r="F60" s="441"/>
    </row>
    <row r="61" spans="1:6" ht="21.75" customHeight="1">
      <c r="A61" s="103"/>
      <c r="B61" s="103"/>
      <c r="C61" s="103"/>
      <c r="D61" s="103"/>
      <c r="E61" s="442"/>
      <c r="F61" s="441"/>
    </row>
    <row r="63" spans="1:6" ht="21.75" customHeight="1">
      <c r="A63" s="443" t="s">
        <v>215</v>
      </c>
      <c r="B63" s="443"/>
      <c r="C63" s="443"/>
      <c r="D63" s="112"/>
      <c r="E63" s="112"/>
      <c r="F63" s="111"/>
    </row>
    <row r="64" spans="1:6" ht="21.75" customHeight="1">
      <c r="A64" s="102" t="s">
        <v>207</v>
      </c>
      <c r="B64" s="102" t="s">
        <v>211</v>
      </c>
      <c r="C64" s="102" t="s">
        <v>208</v>
      </c>
      <c r="D64" s="102" t="s">
        <v>209</v>
      </c>
      <c r="E64" s="438" t="s">
        <v>210</v>
      </c>
      <c r="F64" s="439"/>
    </row>
    <row r="65" spans="1:6" ht="21.75" customHeight="1">
      <c r="A65" s="104">
        <v>42491</v>
      </c>
      <c r="B65" s="113" t="s">
        <v>231</v>
      </c>
      <c r="C65" s="103">
        <v>11</v>
      </c>
      <c r="D65" s="114" t="s">
        <v>232</v>
      </c>
      <c r="E65" s="440" t="s">
        <v>219</v>
      </c>
      <c r="F65" s="441"/>
    </row>
    <row r="66" spans="1:6" ht="21.75" customHeight="1">
      <c r="A66" s="104"/>
      <c r="B66" s="104"/>
      <c r="C66" s="103"/>
      <c r="D66" s="103"/>
      <c r="E66" s="442"/>
      <c r="F66" s="441"/>
    </row>
    <row r="67" spans="1:6" ht="21.75" customHeight="1">
      <c r="A67" s="104"/>
      <c r="B67" s="104"/>
      <c r="C67" s="103"/>
      <c r="D67" s="103"/>
      <c r="E67" s="442"/>
      <c r="F67" s="441"/>
    </row>
    <row r="68" spans="1:6" ht="21.75" customHeight="1">
      <c r="A68" s="103"/>
      <c r="B68" s="103"/>
      <c r="C68" s="103"/>
      <c r="D68" s="103"/>
      <c r="E68" s="442"/>
      <c r="F68" s="441"/>
    </row>
    <row r="69" spans="1:6" ht="21.75" customHeight="1">
      <c r="A69" s="103"/>
      <c r="B69" s="103"/>
      <c r="C69" s="103"/>
      <c r="D69" s="103"/>
      <c r="E69" s="105"/>
      <c r="F69" s="106"/>
    </row>
    <row r="70" spans="1:6" ht="21.75" customHeight="1">
      <c r="A70" s="103"/>
      <c r="B70" s="103"/>
      <c r="C70" s="103"/>
      <c r="D70" s="103"/>
      <c r="E70" s="442"/>
      <c r="F70" s="441"/>
    </row>
    <row r="71" spans="1:6" ht="21.75" customHeight="1">
      <c r="A71" s="103"/>
      <c r="B71" s="103"/>
      <c r="C71" s="103"/>
      <c r="D71" s="103"/>
      <c r="E71" s="442"/>
      <c r="F71" s="441"/>
    </row>
    <row r="72" spans="1:6" ht="21.75" customHeight="1">
      <c r="A72" s="103"/>
      <c r="B72" s="103"/>
      <c r="C72" s="103"/>
      <c r="D72" s="103"/>
      <c r="E72" s="442"/>
      <c r="F72" s="441"/>
    </row>
    <row r="73" spans="1:6" ht="21.75" customHeight="1">
      <c r="A73" s="103"/>
      <c r="B73" s="103"/>
      <c r="C73" s="103"/>
      <c r="D73" s="103"/>
      <c r="E73" s="442"/>
      <c r="F73" s="441"/>
    </row>
    <row r="75" spans="1:6" ht="21.75" customHeight="1">
      <c r="A75" s="444" t="s">
        <v>217</v>
      </c>
      <c r="B75" s="444"/>
      <c r="C75" s="444"/>
      <c r="D75" s="444"/>
      <c r="E75" s="112"/>
      <c r="F75" s="111"/>
    </row>
    <row r="76" spans="1:6" ht="21.75" customHeight="1">
      <c r="A76" s="102" t="s">
        <v>207</v>
      </c>
      <c r="B76" s="102" t="s">
        <v>211</v>
      </c>
      <c r="C76" s="102" t="s">
        <v>208</v>
      </c>
      <c r="D76" s="102" t="s">
        <v>209</v>
      </c>
      <c r="E76" s="438" t="s">
        <v>210</v>
      </c>
      <c r="F76" s="439"/>
    </row>
    <row r="77" spans="1:6" ht="21.75" customHeight="1">
      <c r="A77" s="104"/>
      <c r="B77" s="104"/>
      <c r="C77" s="103"/>
      <c r="D77" s="103"/>
      <c r="E77" s="442"/>
      <c r="F77" s="441"/>
    </row>
    <row r="78" spans="1:6" ht="21.75" customHeight="1">
      <c r="A78" s="104"/>
      <c r="B78" s="104"/>
      <c r="C78" s="103"/>
      <c r="D78" s="103"/>
      <c r="E78" s="442"/>
      <c r="F78" s="441"/>
    </row>
    <row r="79" spans="1:6" ht="21.75" customHeight="1">
      <c r="A79" s="104"/>
      <c r="B79" s="104"/>
      <c r="C79" s="103"/>
      <c r="D79" s="103"/>
      <c r="E79" s="442"/>
      <c r="F79" s="441"/>
    </row>
    <row r="80" spans="1:6" ht="21.75" customHeight="1">
      <c r="A80" s="103"/>
      <c r="B80" s="103"/>
      <c r="C80" s="103"/>
      <c r="D80" s="103"/>
      <c r="E80" s="442"/>
      <c r="F80" s="441"/>
    </row>
    <row r="81" spans="1:6" ht="21.75" customHeight="1">
      <c r="A81" s="103"/>
      <c r="B81" s="103"/>
      <c r="C81" s="103"/>
      <c r="D81" s="103"/>
      <c r="E81" s="105"/>
      <c r="F81" s="106"/>
    </row>
    <row r="82" spans="1:6" ht="21.75" customHeight="1">
      <c r="A82" s="103"/>
      <c r="B82" s="103"/>
      <c r="C82" s="103"/>
      <c r="D82" s="103"/>
      <c r="E82" s="442"/>
      <c r="F82" s="441"/>
    </row>
    <row r="83" spans="1:6" ht="21.75" customHeight="1">
      <c r="A83" s="103"/>
      <c r="B83" s="103"/>
      <c r="C83" s="103"/>
      <c r="D83" s="103"/>
      <c r="E83" s="442"/>
      <c r="F83" s="441"/>
    </row>
    <row r="84" spans="1:6" ht="21.75" customHeight="1">
      <c r="A84" s="103"/>
      <c r="B84" s="103"/>
      <c r="C84" s="103"/>
      <c r="D84" s="103"/>
      <c r="E84" s="442"/>
      <c r="F84" s="441"/>
    </row>
    <row r="85" spans="1:6" ht="21.75" customHeight="1">
      <c r="A85" s="103"/>
      <c r="B85" s="103"/>
      <c r="C85" s="103"/>
      <c r="D85" s="103"/>
      <c r="E85" s="442"/>
      <c r="F85" s="441"/>
    </row>
    <row r="86" spans="1:6" ht="21.75" customHeight="1">
      <c r="A86" s="103"/>
      <c r="B86" s="103"/>
      <c r="C86" s="103"/>
      <c r="D86" s="103"/>
      <c r="E86" s="105"/>
      <c r="F86" s="106"/>
    </row>
    <row r="87" spans="1:6" ht="21.75" customHeight="1">
      <c r="A87" s="103"/>
      <c r="B87" s="103"/>
      <c r="C87" s="103"/>
      <c r="D87" s="103"/>
      <c r="E87" s="442"/>
      <c r="F87" s="441"/>
    </row>
    <row r="88" spans="1:6" ht="21.75" customHeight="1">
      <c r="A88" s="103"/>
      <c r="B88" s="103"/>
      <c r="C88" s="103"/>
      <c r="D88" s="103"/>
      <c r="E88" s="442"/>
      <c r="F88" s="441"/>
    </row>
    <row r="89" spans="1:6" ht="21.75" customHeight="1">
      <c r="A89" s="103"/>
      <c r="B89" s="103"/>
      <c r="C89" s="103"/>
      <c r="D89" s="103"/>
      <c r="E89" s="442"/>
      <c r="F89" s="441"/>
    </row>
    <row r="90" spans="1:6" ht="21.75" customHeight="1">
      <c r="A90" s="103"/>
      <c r="B90" s="103"/>
      <c r="C90" s="103"/>
      <c r="D90" s="103"/>
      <c r="E90" s="442"/>
      <c r="F90" s="441"/>
    </row>
  </sheetData>
  <sheetProtection/>
  <mergeCells count="78">
    <mergeCell ref="E87:F87"/>
    <mergeCell ref="E88:F88"/>
    <mergeCell ref="E89:F89"/>
    <mergeCell ref="E90:F90"/>
    <mergeCell ref="A75:D75"/>
    <mergeCell ref="E80:F80"/>
    <mergeCell ref="E82:F82"/>
    <mergeCell ref="E83:F83"/>
    <mergeCell ref="E84:F84"/>
    <mergeCell ref="E76:F76"/>
    <mergeCell ref="E77:F77"/>
    <mergeCell ref="E78:F78"/>
    <mergeCell ref="E79:F79"/>
    <mergeCell ref="E85:F85"/>
    <mergeCell ref="E70:F70"/>
    <mergeCell ref="E71:F71"/>
    <mergeCell ref="E72:F72"/>
    <mergeCell ref="E73:F73"/>
    <mergeCell ref="A63:C63"/>
    <mergeCell ref="E64:F64"/>
    <mergeCell ref="E65:F65"/>
    <mergeCell ref="E66:F66"/>
    <mergeCell ref="E67:F67"/>
    <mergeCell ref="E68:F68"/>
    <mergeCell ref="E55:F55"/>
    <mergeCell ref="E56:F56"/>
    <mergeCell ref="E58:F58"/>
    <mergeCell ref="E59:F59"/>
    <mergeCell ref="E60:F60"/>
    <mergeCell ref="E61:F61"/>
    <mergeCell ref="A51:C51"/>
    <mergeCell ref="E52:F52"/>
    <mergeCell ref="E53:F53"/>
    <mergeCell ref="E54:F54"/>
    <mergeCell ref="E49:F49"/>
    <mergeCell ref="E45:F45"/>
    <mergeCell ref="E46:F46"/>
    <mergeCell ref="E48:F48"/>
    <mergeCell ref="E42:F42"/>
    <mergeCell ref="E43:F43"/>
    <mergeCell ref="E44:F44"/>
    <mergeCell ref="A39:C39"/>
    <mergeCell ref="E40:F40"/>
    <mergeCell ref="E41:F41"/>
    <mergeCell ref="E37:F37"/>
    <mergeCell ref="E34:F34"/>
    <mergeCell ref="E35:F35"/>
    <mergeCell ref="E36:F36"/>
    <mergeCell ref="E31:F31"/>
    <mergeCell ref="E32:F32"/>
    <mergeCell ref="E33:F33"/>
    <mergeCell ref="A28:C28"/>
    <mergeCell ref="E29:F29"/>
    <mergeCell ref="E30:F30"/>
    <mergeCell ref="E24:F24"/>
    <mergeCell ref="E25:F25"/>
    <mergeCell ref="E26:F26"/>
    <mergeCell ref="E21:F21"/>
    <mergeCell ref="E22:F22"/>
    <mergeCell ref="E23:F23"/>
    <mergeCell ref="E18:F18"/>
    <mergeCell ref="E19:F19"/>
    <mergeCell ref="E20:F20"/>
    <mergeCell ref="A15:C15"/>
    <mergeCell ref="E16:F16"/>
    <mergeCell ref="E17:F17"/>
    <mergeCell ref="E11:F11"/>
    <mergeCell ref="E12:F12"/>
    <mergeCell ref="E13:F13"/>
    <mergeCell ref="E3:F3"/>
    <mergeCell ref="E4:F4"/>
    <mergeCell ref="A2:C2"/>
    <mergeCell ref="E8:F8"/>
    <mergeCell ref="E9:F9"/>
    <mergeCell ref="E10:F10"/>
    <mergeCell ref="E5:F5"/>
    <mergeCell ref="E6:F6"/>
    <mergeCell ref="E7:F7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toshihiro kimura</cp:lastModifiedBy>
  <cp:lastPrinted>2016-05-19T07:25:17Z</cp:lastPrinted>
  <dcterms:created xsi:type="dcterms:W3CDTF">2011-11-22T23:50:47Z</dcterms:created>
  <dcterms:modified xsi:type="dcterms:W3CDTF">2016-05-19T07:25:28Z</dcterms:modified>
  <cp:category/>
  <cp:version/>
  <cp:contentType/>
  <cp:contentStatus/>
</cp:coreProperties>
</file>