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2"/>
  </bookViews>
  <sheets>
    <sheet name="グループ表" sheetId="1" r:id="rId1"/>
    <sheet name="決定戦トーナメント表" sheetId="2" r:id="rId2"/>
    <sheet name="トーナメント日程" sheetId="3" r:id="rId3"/>
    <sheet name="復興大会トーナメント" sheetId="4" r:id="rId4"/>
  </sheets>
  <definedNames>
    <definedName name="_xlnm.Print_Area" localSheetId="3">'復興大会トーナメント'!$A$1:$AF$17</definedName>
  </definedNames>
  <calcPr fullCalcOnLoad="1"/>
</workbook>
</file>

<file path=xl/sharedStrings.xml><?xml version="1.0" encoding="utf-8"?>
<sst xmlns="http://schemas.openxmlformats.org/spreadsheetml/2006/main" count="554" uniqueCount="232">
  <si>
    <t>上位リーグ</t>
  </si>
  <si>
    <t>Ａブロック</t>
  </si>
  <si>
    <t>Ｂブロック</t>
  </si>
  <si>
    <t>下位リーグ</t>
  </si>
  <si>
    <t>※各ブロック１、２位は東北大会出場決定。３、４位は代表決定戦に出場。</t>
  </si>
  <si>
    <t>七ヶ浜スタジアム</t>
  </si>
  <si>
    <t>決勝</t>
  </si>
  <si>
    <t>Bグループ</t>
  </si>
  <si>
    <t>Ａグループ</t>
  </si>
  <si>
    <t>月　　日</t>
  </si>
  <si>
    <t>時　間</t>
  </si>
  <si>
    <t>対　　　　戦</t>
  </si>
  <si>
    <t>審　　　判</t>
  </si>
  <si>
    <t>グランド</t>
  </si>
  <si>
    <t>星取表</t>
  </si>
  <si>
    <t>勝点</t>
  </si>
  <si>
    <t>得点</t>
  </si>
  <si>
    <t>失点</t>
  </si>
  <si>
    <t>得失</t>
  </si>
  <si>
    <t>順位</t>
  </si>
  <si>
    <t>-</t>
  </si>
  <si>
    <t>グランド</t>
  </si>
  <si>
    <t>クラブユース選手権　グループリーグ日程</t>
  </si>
  <si>
    <t>Aグループ</t>
  </si>
  <si>
    <t>Ｂグループ</t>
  </si>
  <si>
    <t>２位の中の</t>
  </si>
  <si>
    <t>第2９回　宮城県クラブユースサッカー連盟(U-15)</t>
  </si>
  <si>
    <t>1位 ベガルタ</t>
  </si>
  <si>
    <t>2位　塩釜ＦＣ</t>
  </si>
  <si>
    <t>３位　ＦＣみやぎ</t>
  </si>
  <si>
    <t>４位　ＹＭＣＡ</t>
  </si>
  <si>
    <t>６位　ＡＣエボルティーボ</t>
  </si>
  <si>
    <t>５位 ＦＣ　フレスカ</t>
  </si>
  <si>
    <t>７位　コバルトーレ</t>
  </si>
  <si>
    <t>８位　ＡＣ　アズーリ</t>
  </si>
  <si>
    <t>ベガルタ</t>
  </si>
  <si>
    <t>ＹＭＣＡ</t>
  </si>
  <si>
    <t>ＦＣ　ＦＲＥＳＣＡ</t>
  </si>
  <si>
    <t>ＡＣ　ＡＺＺＵＲＩ</t>
  </si>
  <si>
    <t>塩釜ＦＣ</t>
  </si>
  <si>
    <t>ＦＣ　みやぎ</t>
  </si>
  <si>
    <t>ＡＣ　エボルティーボ</t>
  </si>
  <si>
    <t>コバルトーレ</t>
  </si>
  <si>
    <t>順番</t>
  </si>
  <si>
    <t>―</t>
  </si>
  <si>
    <t>３決</t>
  </si>
  <si>
    <t>準決勝</t>
  </si>
  <si>
    <t>１回戦</t>
  </si>
  <si>
    <t>２回戦</t>
  </si>
  <si>
    <t>第５代表決定戦</t>
  </si>
  <si>
    <t>第７代表決定戦</t>
  </si>
  <si>
    <t>C１ブロック</t>
  </si>
  <si>
    <t>C2ブロック</t>
  </si>
  <si>
    <t>D1ブロック</t>
  </si>
  <si>
    <t>D2ブロック</t>
  </si>
  <si>
    <t>１位</t>
  </si>
  <si>
    <t>東北復興フェスティバル決定戦</t>
  </si>
  <si>
    <t>松島FBC人工芝</t>
  </si>
  <si>
    <t>※各２ブロックの１位が決定戦に進出</t>
  </si>
  <si>
    <t xml:space="preserve">                            代表決定戦</t>
  </si>
  <si>
    <t>8位</t>
  </si>
  <si>
    <t>９位</t>
  </si>
  <si>
    <t>１１位</t>
  </si>
  <si>
    <t>１０位</t>
  </si>
  <si>
    <t>１２位</t>
  </si>
  <si>
    <t>復興支援代表決定戦</t>
  </si>
  <si>
    <t>８位</t>
  </si>
  <si>
    <t>仙台FC</t>
  </si>
  <si>
    <t>シューレ</t>
  </si>
  <si>
    <t>9位 仙台FC</t>
  </si>
  <si>
    <t>13位　アバンツァーレ</t>
  </si>
  <si>
    <t>17位　東六</t>
  </si>
  <si>
    <t>12位　仙台中田</t>
  </si>
  <si>
    <t>16位　エナブル</t>
  </si>
  <si>
    <t>20位　青葉FC</t>
  </si>
  <si>
    <t>2１位　Ｈ・Ｓ</t>
  </si>
  <si>
    <t>10位　ＤＵＯパーク</t>
  </si>
  <si>
    <t>14位　多賀城FC</t>
  </si>
  <si>
    <t>18位　フェニックス</t>
  </si>
  <si>
    <t>11位　エスペランサ</t>
  </si>
  <si>
    <t>15位　白石</t>
  </si>
  <si>
    <t>19位　七ヶ浜SC</t>
  </si>
  <si>
    <t>22位　シューレ</t>
  </si>
  <si>
    <t>C１グループ</t>
  </si>
  <si>
    <t>C2グループ</t>
  </si>
  <si>
    <t>D1グループ</t>
  </si>
  <si>
    <t>D2グループ</t>
  </si>
  <si>
    <t>アバンツァーレ</t>
  </si>
  <si>
    <t>東六</t>
  </si>
  <si>
    <t>仙台中田</t>
  </si>
  <si>
    <t>エナブル</t>
  </si>
  <si>
    <t>青葉</t>
  </si>
  <si>
    <t>Ｈ・Ｓ</t>
  </si>
  <si>
    <t>DUOパーク</t>
  </si>
  <si>
    <t>多賀城FC</t>
  </si>
  <si>
    <t>フェニックス</t>
  </si>
  <si>
    <t>エスペランサ</t>
  </si>
  <si>
    <t>白石</t>
  </si>
  <si>
    <t>七ヶ浜</t>
  </si>
  <si>
    <t>宮城県サッカー場Aコート</t>
  </si>
  <si>
    <t>白石人工芝</t>
  </si>
  <si>
    <t>Ｃ１グループ</t>
  </si>
  <si>
    <t>Ｃ２グループ</t>
  </si>
  <si>
    <t>Ｄ１グループ</t>
  </si>
  <si>
    <t>Ｄ２グループ</t>
  </si>
  <si>
    <t>ベガルタ仙台</t>
  </si>
  <si>
    <t>A.C　AZZURRI</t>
  </si>
  <si>
    <t>塩釜ＦＣ</t>
  </si>
  <si>
    <t>ＦＣみやぎ</t>
  </si>
  <si>
    <t>エボルティーボ</t>
  </si>
  <si>
    <t>仙台ＦＣ</t>
  </si>
  <si>
    <t>東六クラブ</t>
  </si>
  <si>
    <t>ＤＵＯパーク</t>
  </si>
  <si>
    <t>多賀城ＦＣ</t>
  </si>
  <si>
    <t>青葉ＦＣ</t>
  </si>
  <si>
    <t>仙台フェニックス</t>
  </si>
  <si>
    <t>エスペランサ登米</t>
  </si>
  <si>
    <t>ＦＣ白石</t>
  </si>
  <si>
    <t>七ヶ浜ＳＣ</t>
  </si>
  <si>
    <t>仙台スポーツシューレ</t>
  </si>
  <si>
    <t>グランド</t>
  </si>
  <si>
    <t>トーナメント</t>
  </si>
  <si>
    <t>―</t>
  </si>
  <si>
    <t>―</t>
  </si>
  <si>
    <t>アディダススポーツパーク</t>
  </si>
  <si>
    <t>―</t>
  </si>
  <si>
    <t>アディダススポーツパーク</t>
  </si>
  <si>
    <t>―</t>
  </si>
  <si>
    <t>アディダススポーツパーク</t>
  </si>
  <si>
    <t>―</t>
  </si>
  <si>
    <t>第2９回　日本クラブユースサッカー選手権(U-15)</t>
  </si>
  <si>
    <t>宮城県大会</t>
  </si>
  <si>
    <t>協会派遣</t>
  </si>
  <si>
    <t>協会派遣</t>
  </si>
  <si>
    <t>【1】</t>
  </si>
  <si>
    <t>【2】</t>
  </si>
  <si>
    <t>【3】</t>
  </si>
  <si>
    <t>【4】</t>
  </si>
  <si>
    <t>【5】</t>
  </si>
  <si>
    <t>【6】</t>
  </si>
  <si>
    <t>【7】</t>
  </si>
  <si>
    <t>【8】</t>
  </si>
  <si>
    <t>【９】</t>
  </si>
  <si>
    <t>【１０】</t>
  </si>
  <si>
    <t>【１１】</t>
  </si>
  <si>
    <t>【１２】</t>
  </si>
  <si>
    <t>―</t>
  </si>
  <si>
    <t>白石人工芝</t>
  </si>
  <si>
    <t>―</t>
  </si>
  <si>
    <t>―</t>
  </si>
  <si>
    <t>ＦＣみやぎ</t>
  </si>
  <si>
    <t>エボルティーボ</t>
  </si>
  <si>
    <t>松島ＦＢＣ</t>
  </si>
  <si>
    <t>コバルトーレ</t>
  </si>
  <si>
    <t>コバルトーレ</t>
  </si>
  <si>
    <t>エボルティーボ</t>
  </si>
  <si>
    <t>ＦＣみやぎ</t>
  </si>
  <si>
    <t>伊保石</t>
  </si>
  <si>
    <t>H・S</t>
  </si>
  <si>
    <t>青葉FC</t>
  </si>
  <si>
    <t>柳生河川敷グランド</t>
  </si>
  <si>
    <t>エナブル</t>
  </si>
  <si>
    <t>グランド</t>
  </si>
  <si>
    <t>エスペランサ登米</t>
  </si>
  <si>
    <t>仙台スポーツシューレ</t>
  </si>
  <si>
    <t>七ヶ浜ＳＣ</t>
  </si>
  <si>
    <t>ＦＣ白石</t>
  </si>
  <si>
    <t>〃</t>
  </si>
  <si>
    <t>七ヶ浜サッカースタジアム</t>
  </si>
  <si>
    <t>七ヶ浜ＳＣ</t>
  </si>
  <si>
    <t>ＦＣ白石</t>
  </si>
  <si>
    <t>YMCA</t>
  </si>
  <si>
    <t>FC　FRESCA</t>
  </si>
  <si>
    <t>A.C　AZZURRI</t>
  </si>
  <si>
    <t>ベガルタ人工芝</t>
  </si>
  <si>
    <t>仙台ＦＣ</t>
  </si>
  <si>
    <t>東六クラブ</t>
  </si>
  <si>
    <t>多賀城ＦＣ</t>
  </si>
  <si>
    <t>DUOパーク</t>
  </si>
  <si>
    <t>多賀城中央公園</t>
  </si>
  <si>
    <t>アバンツァーレ</t>
  </si>
  <si>
    <t>仙台フェニックス</t>
  </si>
  <si>
    <t>:</t>
  </si>
  <si>
    <t>ベガルタ仙台</t>
  </si>
  <si>
    <t>ＦＣフレスカ</t>
  </si>
  <si>
    <t>AZZURRI</t>
  </si>
  <si>
    <t>東六クラブ</t>
  </si>
  <si>
    <t>ベガルタ</t>
  </si>
  <si>
    <t>ＦＣフレスカ</t>
  </si>
  <si>
    <t>ＤＵＯパーク</t>
  </si>
  <si>
    <t>七ヶ浜SC</t>
  </si>
  <si>
    <t>仙台FC</t>
  </si>
  <si>
    <t>仙台中田</t>
  </si>
  <si>
    <t>コバルトーレ</t>
  </si>
  <si>
    <t>白石</t>
  </si>
  <si>
    <t>多賀城FC</t>
  </si>
  <si>
    <t>エナブル</t>
  </si>
  <si>
    <t>青葉ＦＣ</t>
  </si>
  <si>
    <t>仙台フェニックス</t>
  </si>
  <si>
    <t>シューレ</t>
  </si>
  <si>
    <t>FCみやぎ</t>
  </si>
  <si>
    <t>塩釜FC</t>
  </si>
  <si>
    <t>仙台ＦＣ</t>
  </si>
  <si>
    <t>エボルティーボ</t>
  </si>
  <si>
    <t>コバルトーレ</t>
  </si>
  <si>
    <t>青葉</t>
  </si>
  <si>
    <t>アバンツァーレ</t>
  </si>
  <si>
    <t>シューレ</t>
  </si>
  <si>
    <t>運営チーム</t>
  </si>
  <si>
    <t>塩釜ＦＣ</t>
  </si>
  <si>
    <t>AZZURRI</t>
  </si>
  <si>
    <t>AZZURRI</t>
  </si>
  <si>
    <t>１１位</t>
  </si>
  <si>
    <t>ベガルタ</t>
  </si>
  <si>
    <t>AZZURRI</t>
  </si>
  <si>
    <t>ＤＵＯパーク</t>
  </si>
  <si>
    <t>DUOパーク、中田</t>
  </si>
  <si>
    <t>AZZURRI、エボルティーボ</t>
  </si>
  <si>
    <t>延長</t>
  </si>
  <si>
    <t>ＰＫ</t>
  </si>
  <si>
    <t>エボルティーボ</t>
  </si>
  <si>
    <t>AZZURRI</t>
  </si>
  <si>
    <t>ＤＵＯパーク</t>
  </si>
  <si>
    <t>―</t>
  </si>
  <si>
    <t>優勝</t>
  </si>
  <si>
    <t>準優勝</t>
  </si>
  <si>
    <t>ベガルタ</t>
  </si>
  <si>
    <t>３位</t>
  </si>
  <si>
    <t>４位</t>
  </si>
  <si>
    <t>５位決定戦進出</t>
  </si>
  <si>
    <t>第７代表決定戦</t>
  </si>
  <si>
    <t>上位６チーム東北大会出場決定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</si>
</sst>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mmm\-yyyy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HGS創英角ﾎﾟｯﾌﾟ体"/>
      <family val="3"/>
    </font>
    <font>
      <sz val="9"/>
      <color indexed="8"/>
      <name val="ＭＳ Ｐゴシック"/>
      <family val="3"/>
    </font>
    <font>
      <sz val="16"/>
      <color indexed="8"/>
      <name val="HGS創英角ﾎﾟｯﾌﾟ体"/>
      <family val="3"/>
    </font>
    <font>
      <sz val="9"/>
      <color indexed="9"/>
      <name val="ＭＳ Ｐゴシック"/>
      <family val="3"/>
    </font>
    <font>
      <sz val="16"/>
      <color indexed="9"/>
      <name val="HGS創英角ﾎﾟｯﾌﾟ体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HGS創英角ﾎﾟｯﾌﾟ体"/>
      <family val="3"/>
    </font>
    <font>
      <sz val="8"/>
      <color indexed="9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0.5"/>
      <color indexed="9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tted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tted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thin"/>
      <top style="thin"/>
      <bottom style="hair"/>
    </border>
    <border>
      <left style="thin"/>
      <right style="dotted"/>
      <top style="thin"/>
      <bottom style="hair"/>
    </border>
    <border>
      <left>
        <color indexed="63"/>
      </left>
      <right style="dotted"/>
      <top style="thin"/>
      <bottom style="hair"/>
    </border>
    <border>
      <left>
        <color indexed="63"/>
      </left>
      <right style="dotted"/>
      <top style="hair"/>
      <bottom style="thin"/>
    </border>
    <border>
      <left style="dotted"/>
      <right>
        <color indexed="63"/>
      </right>
      <top style="thin"/>
      <bottom style="hair"/>
    </border>
    <border>
      <left style="dotted"/>
      <right>
        <color indexed="63"/>
      </right>
      <top style="hair"/>
      <bottom style="thin"/>
    </border>
    <border>
      <left style="dotted"/>
      <right style="thin"/>
      <top style="double"/>
      <bottom style="thin"/>
    </border>
    <border>
      <left style="thin"/>
      <right style="dotted"/>
      <top style="double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tted"/>
      <top style="hair"/>
      <bottom style="hair"/>
    </border>
    <border>
      <left style="dotted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hair"/>
      <bottom style="thin"/>
    </border>
    <border>
      <left style="dotted"/>
      <right style="dotted"/>
      <top style="hair"/>
      <bottom style="thin"/>
    </border>
    <border>
      <left>
        <color indexed="63"/>
      </left>
      <right style="thin"/>
      <top style="hair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tted"/>
      <right style="dotted"/>
      <top style="thin"/>
      <bottom>
        <color indexed="63"/>
      </bottom>
    </border>
    <border>
      <left style="dotted"/>
      <right style="dotted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 style="dotted"/>
      <right>
        <color indexed="63"/>
      </right>
      <top style="double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tted"/>
      <top style="double"/>
      <bottom style="thin"/>
    </border>
    <border>
      <left style="dotted"/>
      <right style="dotted"/>
      <top style="double"/>
      <bottom style="thin"/>
    </border>
    <border>
      <left style="dotted"/>
      <right>
        <color indexed="63"/>
      </right>
      <top style="double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54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56" fontId="2" fillId="0" borderId="0" xfId="0" applyNumberFormat="1" applyFont="1" applyAlignment="1">
      <alignment horizontal="center" vertical="center" shrinkToFit="1"/>
    </xf>
    <xf numFmtId="0" fontId="7" fillId="0" borderId="0" xfId="66" applyFont="1" applyBorder="1" applyAlignment="1">
      <alignment vertical="center"/>
      <protection/>
    </xf>
    <xf numFmtId="0" fontId="8" fillId="0" borderId="0" xfId="66" applyFont="1" applyBorder="1">
      <alignment vertical="center"/>
      <protection/>
    </xf>
    <xf numFmtId="0" fontId="9" fillId="0" borderId="0" xfId="66" applyFont="1" applyBorder="1" applyAlignment="1">
      <alignment vertical="center"/>
      <protection/>
    </xf>
    <xf numFmtId="0" fontId="8" fillId="0" borderId="0" xfId="66" applyFont="1" applyBorder="1" applyAlignment="1">
      <alignment horizontal="center" vertical="center"/>
      <protection/>
    </xf>
    <xf numFmtId="0" fontId="10" fillId="0" borderId="0" xfId="66" applyFont="1" applyBorder="1">
      <alignment vertical="center"/>
      <protection/>
    </xf>
    <xf numFmtId="0" fontId="8" fillId="0" borderId="0" xfId="66" applyFont="1" applyFill="1" applyBorder="1">
      <alignment vertical="center"/>
      <protection/>
    </xf>
    <xf numFmtId="0" fontId="8" fillId="0" borderId="17" xfId="66" applyFont="1" applyBorder="1" applyAlignment="1">
      <alignment horizontal="center" vertical="center"/>
      <protection/>
    </xf>
    <xf numFmtId="0" fontId="8" fillId="0" borderId="18" xfId="66" applyFont="1" applyBorder="1" applyAlignment="1">
      <alignment horizontal="center" vertical="center"/>
      <protection/>
    </xf>
    <xf numFmtId="0" fontId="8" fillId="0" borderId="0" xfId="66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11" fillId="0" borderId="0" xfId="66" applyFont="1" applyFill="1" applyBorder="1" applyAlignment="1">
      <alignment vertical="center"/>
      <protection/>
    </xf>
    <xf numFmtId="0" fontId="8" fillId="0" borderId="19" xfId="66" applyFont="1" applyBorder="1" applyAlignment="1">
      <alignment horizontal="center" vertical="center"/>
      <protection/>
    </xf>
    <xf numFmtId="20" fontId="8" fillId="0" borderId="0" xfId="66" applyNumberFormat="1" applyFont="1" applyFill="1" applyBorder="1" applyAlignment="1">
      <alignment vertical="center"/>
      <protection/>
    </xf>
    <xf numFmtId="0" fontId="8" fillId="0" borderId="0" xfId="66" applyFont="1" applyFill="1" applyBorder="1" applyAlignment="1">
      <alignment vertical="center"/>
      <protection/>
    </xf>
    <xf numFmtId="0" fontId="8" fillId="0" borderId="17" xfId="66" applyFont="1" applyFill="1" applyBorder="1" applyAlignment="1">
      <alignment horizontal="center" vertical="center"/>
      <protection/>
    </xf>
    <xf numFmtId="56" fontId="12" fillId="0" borderId="17" xfId="67" applyNumberFormat="1" applyFont="1" applyFill="1" applyBorder="1" applyAlignment="1">
      <alignment horizontal="center" vertical="center"/>
      <protection/>
    </xf>
    <xf numFmtId="0" fontId="8" fillId="0" borderId="20" xfId="67" applyFont="1" applyFill="1" applyBorder="1" applyAlignment="1">
      <alignment horizontal="center" vertical="center"/>
      <protection/>
    </xf>
    <xf numFmtId="0" fontId="8" fillId="0" borderId="21" xfId="66" applyFont="1" applyFill="1" applyBorder="1" applyAlignment="1">
      <alignment horizontal="center" vertical="center" shrinkToFit="1"/>
      <protection/>
    </xf>
    <xf numFmtId="0" fontId="8" fillId="0" borderId="22" xfId="67" applyFont="1" applyFill="1" applyBorder="1" applyAlignment="1">
      <alignment horizontal="center" vertical="center"/>
      <protection/>
    </xf>
    <xf numFmtId="56" fontId="12" fillId="0" borderId="23" xfId="67" applyNumberFormat="1" applyFont="1" applyFill="1" applyBorder="1" applyAlignment="1">
      <alignment horizontal="center" vertical="center"/>
      <protection/>
    </xf>
    <xf numFmtId="0" fontId="8" fillId="0" borderId="24" xfId="67" applyFont="1" applyFill="1" applyBorder="1" applyAlignment="1">
      <alignment horizontal="center" vertical="center"/>
      <protection/>
    </xf>
    <xf numFmtId="0" fontId="8" fillId="0" borderId="25" xfId="66" applyFont="1" applyFill="1" applyBorder="1" applyAlignment="1">
      <alignment horizontal="center" vertical="center" shrinkToFit="1"/>
      <protection/>
    </xf>
    <xf numFmtId="0" fontId="8" fillId="0" borderId="26" xfId="67" applyFont="1" applyFill="1" applyBorder="1" applyAlignment="1">
      <alignment horizontal="center" vertical="center"/>
      <protection/>
    </xf>
    <xf numFmtId="20" fontId="8" fillId="0" borderId="0" xfId="66" applyNumberFormat="1" applyFont="1" applyFill="1" applyBorder="1" applyAlignment="1">
      <alignment horizontal="center" vertical="center"/>
      <protection/>
    </xf>
    <xf numFmtId="0" fontId="14" fillId="0" borderId="0" xfId="66" applyFont="1" applyBorder="1" applyAlignment="1">
      <alignment horizontal="center" vertical="center"/>
      <protection/>
    </xf>
    <xf numFmtId="0" fontId="8" fillId="0" borderId="0" xfId="66" applyFont="1" applyFill="1" applyBorder="1" applyAlignment="1">
      <alignment horizontal="center" vertical="center"/>
      <protection/>
    </xf>
    <xf numFmtId="0" fontId="14" fillId="0" borderId="0" xfId="66" applyFont="1" applyFill="1" applyBorder="1" applyAlignment="1">
      <alignment vertical="center"/>
      <protection/>
    </xf>
    <xf numFmtId="0" fontId="16" fillId="0" borderId="0" xfId="66" applyFont="1" applyFill="1" applyBorder="1" applyAlignment="1">
      <alignment vertical="center"/>
      <protection/>
    </xf>
    <xf numFmtId="0" fontId="19" fillId="0" borderId="0" xfId="65" applyFont="1" applyBorder="1">
      <alignment vertical="center"/>
      <protection/>
    </xf>
    <xf numFmtId="0" fontId="10" fillId="0" borderId="0" xfId="66" applyFont="1" applyFill="1" applyBorder="1" applyAlignment="1">
      <alignment vertical="center"/>
      <protection/>
    </xf>
    <xf numFmtId="0" fontId="18" fillId="0" borderId="27" xfId="65" applyFont="1" applyFill="1" applyBorder="1" applyAlignment="1">
      <alignment horizontal="center" vertical="center"/>
      <protection/>
    </xf>
    <xf numFmtId="0" fontId="18" fillId="0" borderId="28" xfId="65" applyFont="1" applyFill="1" applyBorder="1" applyAlignment="1">
      <alignment horizontal="center" vertical="center"/>
      <protection/>
    </xf>
    <xf numFmtId="0" fontId="18" fillId="0" borderId="29" xfId="65" applyFont="1" applyFill="1" applyBorder="1" applyAlignment="1">
      <alignment horizontal="center" vertical="center"/>
      <protection/>
    </xf>
    <xf numFmtId="20" fontId="8" fillId="0" borderId="30" xfId="66" applyNumberFormat="1" applyFont="1" applyFill="1" applyBorder="1" applyAlignment="1">
      <alignment vertical="center"/>
      <protection/>
    </xf>
    <xf numFmtId="0" fontId="13" fillId="0" borderId="3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23" xfId="66" applyFont="1" applyFill="1" applyBorder="1" applyAlignment="1">
      <alignment horizontal="center" vertical="center"/>
      <protection/>
    </xf>
    <xf numFmtId="0" fontId="8" fillId="0" borderId="3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56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6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61">
      <alignment/>
      <protection/>
    </xf>
    <xf numFmtId="0" fontId="8" fillId="33" borderId="17" xfId="66" applyFont="1" applyFill="1" applyBorder="1" applyAlignment="1">
      <alignment horizontal="center" vertical="center"/>
      <protection/>
    </xf>
    <xf numFmtId="0" fontId="0" fillId="0" borderId="0" xfId="61" applyFont="1">
      <alignment/>
      <protection/>
    </xf>
    <xf numFmtId="0" fontId="20" fillId="0" borderId="19" xfId="66" applyFont="1" applyBorder="1" applyAlignment="1">
      <alignment horizontal="center" vertical="center"/>
      <protection/>
    </xf>
    <xf numFmtId="0" fontId="21" fillId="0" borderId="0" xfId="61" applyFont="1">
      <alignment/>
      <protection/>
    </xf>
    <xf numFmtId="0" fontId="22" fillId="0" borderId="19" xfId="66" applyFont="1" applyBorder="1" applyAlignment="1">
      <alignment horizontal="center" vertical="center"/>
      <protection/>
    </xf>
    <xf numFmtId="56" fontId="21" fillId="34" borderId="19" xfId="66" applyNumberFormat="1" applyFont="1" applyFill="1" applyBorder="1" applyAlignment="1">
      <alignment horizontal="center" vertical="center"/>
      <protection/>
    </xf>
    <xf numFmtId="0" fontId="21" fillId="34" borderId="20" xfId="67" applyFont="1" applyFill="1" applyBorder="1" applyAlignment="1">
      <alignment horizontal="center" vertical="center"/>
      <protection/>
    </xf>
    <xf numFmtId="0" fontId="21" fillId="34" borderId="21" xfId="66" applyFont="1" applyFill="1" applyBorder="1" applyAlignment="1">
      <alignment horizontal="center" vertical="center" shrinkToFit="1"/>
      <protection/>
    </xf>
    <xf numFmtId="0" fontId="21" fillId="34" borderId="22" xfId="67" applyFont="1" applyFill="1" applyBorder="1" applyAlignment="1">
      <alignment horizontal="center" vertical="center"/>
      <protection/>
    </xf>
    <xf numFmtId="0" fontId="20" fillId="0" borderId="34" xfId="66" applyFont="1" applyBorder="1" applyAlignment="1">
      <alignment horizontal="center" vertical="center"/>
      <protection/>
    </xf>
    <xf numFmtId="56" fontId="21" fillId="34" borderId="34" xfId="66" applyNumberFormat="1" applyFont="1" applyFill="1" applyBorder="1" applyAlignment="1">
      <alignment horizontal="center" vertical="center"/>
      <protection/>
    </xf>
    <xf numFmtId="0" fontId="21" fillId="34" borderId="35" xfId="67" applyFont="1" applyFill="1" applyBorder="1" applyAlignment="1">
      <alignment horizontal="center" vertical="center"/>
      <protection/>
    </xf>
    <xf numFmtId="0" fontId="21" fillId="34" borderId="36" xfId="66" applyFont="1" applyFill="1" applyBorder="1" applyAlignment="1">
      <alignment horizontal="center" vertical="center" shrinkToFit="1"/>
      <protection/>
    </xf>
    <xf numFmtId="0" fontId="21" fillId="34" borderId="37" xfId="67" applyFont="1" applyFill="1" applyBorder="1" applyAlignment="1">
      <alignment horizontal="center" vertical="center"/>
      <protection/>
    </xf>
    <xf numFmtId="0" fontId="20" fillId="0" borderId="38" xfId="66" applyFont="1" applyBorder="1" applyAlignment="1">
      <alignment horizontal="center" vertical="center"/>
      <protection/>
    </xf>
    <xf numFmtId="56" fontId="21" fillId="34" borderId="38" xfId="66" applyNumberFormat="1" applyFont="1" applyFill="1" applyBorder="1" applyAlignment="1">
      <alignment horizontal="center" vertical="center"/>
      <protection/>
    </xf>
    <xf numFmtId="0" fontId="21" fillId="34" borderId="24" xfId="67" applyFont="1" applyFill="1" applyBorder="1" applyAlignment="1">
      <alignment horizontal="center" vertical="center"/>
      <protection/>
    </xf>
    <xf numFmtId="0" fontId="21" fillId="34" borderId="25" xfId="66" applyFont="1" applyFill="1" applyBorder="1" applyAlignment="1">
      <alignment horizontal="center" vertical="center" shrinkToFit="1"/>
      <protection/>
    </xf>
    <xf numFmtId="0" fontId="21" fillId="34" borderId="26" xfId="67" applyFont="1" applyFill="1" applyBorder="1" applyAlignment="1">
      <alignment horizontal="center" vertical="center"/>
      <protection/>
    </xf>
    <xf numFmtId="56" fontId="21" fillId="34" borderId="17" xfId="66" applyNumberFormat="1" applyFont="1" applyFill="1" applyBorder="1" applyAlignment="1">
      <alignment horizontal="center" vertical="center"/>
      <protection/>
    </xf>
    <xf numFmtId="0" fontId="21" fillId="34" borderId="39" xfId="67" applyFont="1" applyFill="1" applyBorder="1" applyAlignment="1">
      <alignment horizontal="center" vertical="center"/>
      <protection/>
    </xf>
    <xf numFmtId="0" fontId="21" fillId="34" borderId="40" xfId="66" applyFont="1" applyFill="1" applyBorder="1" applyAlignment="1">
      <alignment horizontal="center" vertical="center" shrinkToFit="1"/>
      <protection/>
    </xf>
    <xf numFmtId="0" fontId="21" fillId="34" borderId="41" xfId="67" applyFont="1" applyFill="1" applyBorder="1" applyAlignment="1">
      <alignment horizontal="center" vertical="center"/>
      <protection/>
    </xf>
    <xf numFmtId="56" fontId="21" fillId="34" borderId="42" xfId="66" applyNumberFormat="1" applyFont="1" applyFill="1" applyBorder="1" applyAlignment="1">
      <alignment horizontal="center" vertical="center"/>
      <protection/>
    </xf>
    <xf numFmtId="0" fontId="20" fillId="35" borderId="19" xfId="66" applyFont="1" applyFill="1" applyBorder="1" applyAlignment="1">
      <alignment horizontal="center" vertical="center"/>
      <protection/>
    </xf>
    <xf numFmtId="0" fontId="21" fillId="35" borderId="19" xfId="66" applyFont="1" applyFill="1" applyBorder="1" applyAlignment="1">
      <alignment horizontal="center" vertical="center"/>
      <protection/>
    </xf>
    <xf numFmtId="0" fontId="22" fillId="0" borderId="43" xfId="66" applyFont="1" applyBorder="1" applyAlignment="1">
      <alignment horizontal="center" vertical="center"/>
      <protection/>
    </xf>
    <xf numFmtId="0" fontId="22" fillId="0" borderId="44" xfId="66" applyFont="1" applyBorder="1" applyAlignment="1">
      <alignment horizontal="center" vertical="center"/>
      <protection/>
    </xf>
    <xf numFmtId="0" fontId="22" fillId="0" borderId="17" xfId="66" applyFont="1" applyBorder="1" applyAlignment="1">
      <alignment horizontal="center" vertical="center"/>
      <protection/>
    </xf>
    <xf numFmtId="0" fontId="22" fillId="0" borderId="42" xfId="66" applyFont="1" applyBorder="1" applyAlignment="1">
      <alignment horizontal="center" vertical="center"/>
      <protection/>
    </xf>
    <xf numFmtId="0" fontId="21" fillId="34" borderId="45" xfId="66" applyFont="1" applyFill="1" applyBorder="1" applyAlignment="1">
      <alignment horizontal="center" vertical="center" shrinkToFit="1"/>
      <protection/>
    </xf>
    <xf numFmtId="0" fontId="20" fillId="0" borderId="0" xfId="66" applyFont="1" applyBorder="1">
      <alignment vertical="center"/>
      <protection/>
    </xf>
    <xf numFmtId="0" fontId="23" fillId="0" borderId="0" xfId="66" applyFont="1" applyBorder="1">
      <alignment vertical="center"/>
      <protection/>
    </xf>
    <xf numFmtId="176" fontId="8" fillId="0" borderId="19" xfId="66" applyNumberFormat="1" applyFont="1" applyBorder="1" applyAlignment="1">
      <alignment horizontal="center" vertical="center" shrinkToFit="1"/>
      <protection/>
    </xf>
    <xf numFmtId="0" fontId="8" fillId="0" borderId="40" xfId="66" applyFont="1" applyFill="1" applyBorder="1" applyAlignment="1">
      <alignment horizontal="center" vertical="center" shrinkToFit="1"/>
      <protection/>
    </xf>
    <xf numFmtId="0" fontId="8" fillId="0" borderId="23" xfId="66" applyFont="1" applyBorder="1" applyAlignment="1">
      <alignment horizontal="center" vertical="center"/>
      <protection/>
    </xf>
    <xf numFmtId="176" fontId="8" fillId="0" borderId="23" xfId="66" applyNumberFormat="1" applyFont="1" applyBorder="1" applyAlignment="1">
      <alignment horizontal="center" vertical="center" shrinkToFit="1"/>
      <protection/>
    </xf>
    <xf numFmtId="0" fontId="8" fillId="0" borderId="46" xfId="66" applyFont="1" applyBorder="1" applyAlignment="1">
      <alignment horizontal="center" vertical="center"/>
      <protection/>
    </xf>
    <xf numFmtId="176" fontId="8" fillId="0" borderId="47" xfId="66" applyNumberFormat="1" applyFont="1" applyBorder="1" applyAlignment="1">
      <alignment horizontal="center" vertical="center" shrinkToFit="1"/>
      <protection/>
    </xf>
    <xf numFmtId="0" fontId="8" fillId="0" borderId="48" xfId="66" applyFont="1" applyFill="1" applyBorder="1" applyAlignment="1">
      <alignment horizontal="center" vertical="center" shrinkToFit="1"/>
      <protection/>
    </xf>
    <xf numFmtId="0" fontId="8" fillId="0" borderId="49" xfId="66" applyFont="1" applyBorder="1" applyAlignment="1">
      <alignment horizontal="center" vertical="center"/>
      <protection/>
    </xf>
    <xf numFmtId="176" fontId="8" fillId="0" borderId="49" xfId="66" applyNumberFormat="1" applyFont="1" applyBorder="1" applyAlignment="1">
      <alignment horizontal="center" vertical="center" shrinkToFit="1"/>
      <protection/>
    </xf>
    <xf numFmtId="0" fontId="8" fillId="0" borderId="50" xfId="66" applyFont="1" applyFill="1" applyBorder="1" applyAlignment="1">
      <alignment horizontal="center" vertical="center" shrinkToFit="1"/>
      <protection/>
    </xf>
    <xf numFmtId="176" fontId="8" fillId="0" borderId="46" xfId="66" applyNumberFormat="1" applyFont="1" applyBorder="1" applyAlignment="1">
      <alignment horizontal="center" vertical="center" shrinkToFit="1"/>
      <protection/>
    </xf>
    <xf numFmtId="0" fontId="8" fillId="0" borderId="39" xfId="67" applyFont="1" applyFill="1" applyBorder="1" applyAlignment="1">
      <alignment horizontal="center" vertical="center" shrinkToFit="1"/>
      <protection/>
    </xf>
    <xf numFmtId="0" fontId="8" fillId="0" borderId="41" xfId="67" applyFont="1" applyFill="1" applyBorder="1" applyAlignment="1">
      <alignment horizontal="center" vertical="center" shrinkToFit="1"/>
      <protection/>
    </xf>
    <xf numFmtId="0" fontId="8" fillId="0" borderId="51" xfId="67" applyFont="1" applyFill="1" applyBorder="1" applyAlignment="1">
      <alignment horizontal="center" vertical="center" shrinkToFit="1"/>
      <protection/>
    </xf>
    <xf numFmtId="0" fontId="8" fillId="0" borderId="52" xfId="67" applyFont="1" applyFill="1" applyBorder="1" applyAlignment="1">
      <alignment horizontal="center" vertical="center" shrinkToFit="1"/>
      <protection/>
    </xf>
    <xf numFmtId="0" fontId="8" fillId="0" borderId="53" xfId="67" applyFont="1" applyFill="1" applyBorder="1" applyAlignment="1">
      <alignment horizontal="center" vertical="center" shrinkToFit="1"/>
      <protection/>
    </xf>
    <xf numFmtId="0" fontId="8" fillId="0" borderId="54" xfId="67" applyFont="1" applyFill="1" applyBorder="1" applyAlignment="1">
      <alignment horizontal="center" vertical="center" shrinkToFit="1"/>
      <protection/>
    </xf>
    <xf numFmtId="0" fontId="8" fillId="0" borderId="24" xfId="67" applyFont="1" applyFill="1" applyBorder="1" applyAlignment="1">
      <alignment horizontal="center" vertical="center" shrinkToFit="1"/>
      <protection/>
    </xf>
    <xf numFmtId="0" fontId="8" fillId="0" borderId="26" xfId="67" applyFont="1" applyFill="1" applyBorder="1" applyAlignment="1">
      <alignment horizontal="center" vertical="center" shrinkToFit="1"/>
      <protection/>
    </xf>
    <xf numFmtId="0" fontId="8" fillId="0" borderId="53" xfId="67" applyFont="1" applyFill="1" applyBorder="1" applyAlignment="1">
      <alignment horizontal="center" vertical="center"/>
      <protection/>
    </xf>
    <xf numFmtId="0" fontId="8" fillId="0" borderId="54" xfId="67" applyFont="1" applyFill="1" applyBorder="1" applyAlignment="1">
      <alignment horizontal="center" vertical="center"/>
      <protection/>
    </xf>
    <xf numFmtId="0" fontId="8" fillId="0" borderId="55" xfId="67" applyFont="1" applyFill="1" applyBorder="1" applyAlignment="1">
      <alignment horizontal="center" vertical="center"/>
      <protection/>
    </xf>
    <xf numFmtId="0" fontId="8" fillId="0" borderId="51" xfId="67" applyFont="1" applyFill="1" applyBorder="1" applyAlignment="1">
      <alignment horizontal="center" vertical="center"/>
      <protection/>
    </xf>
    <xf numFmtId="0" fontId="8" fillId="0" borderId="52" xfId="67" applyFont="1" applyFill="1" applyBorder="1" applyAlignment="1">
      <alignment horizontal="center" vertical="center"/>
      <protection/>
    </xf>
    <xf numFmtId="0" fontId="8" fillId="0" borderId="56" xfId="67" applyFont="1" applyFill="1" applyBorder="1" applyAlignment="1">
      <alignment horizontal="center" vertical="center"/>
      <protection/>
    </xf>
    <xf numFmtId="0" fontId="8" fillId="0" borderId="49" xfId="66" applyFont="1" applyFill="1" applyBorder="1" applyAlignment="1">
      <alignment horizontal="center" vertical="center" shrinkToFit="1"/>
      <protection/>
    </xf>
    <xf numFmtId="0" fontId="8" fillId="0" borderId="46" xfId="66" applyFont="1" applyFill="1" applyBorder="1" applyAlignment="1">
      <alignment horizontal="center" vertical="center" shrinkToFit="1"/>
      <protection/>
    </xf>
    <xf numFmtId="0" fontId="8" fillId="0" borderId="57" xfId="67" applyFont="1" applyFill="1" applyBorder="1" applyAlignment="1">
      <alignment horizontal="center" vertical="center"/>
      <protection/>
    </xf>
    <xf numFmtId="0" fontId="8" fillId="0" borderId="58" xfId="67" applyFont="1" applyFill="1" applyBorder="1" applyAlignment="1">
      <alignment horizontal="center" vertical="center"/>
      <protection/>
    </xf>
    <xf numFmtId="0" fontId="8" fillId="0" borderId="18" xfId="67" applyFont="1" applyFill="1" applyBorder="1" applyAlignment="1">
      <alignment horizontal="center" vertical="center"/>
      <protection/>
    </xf>
    <xf numFmtId="0" fontId="20" fillId="0" borderId="19" xfId="66" applyFont="1" applyBorder="1" applyAlignment="1">
      <alignment horizontal="center" vertical="center" shrinkToFit="1"/>
      <protection/>
    </xf>
    <xf numFmtId="0" fontId="22" fillId="0" borderId="19" xfId="66" applyFont="1" applyBorder="1" applyAlignment="1">
      <alignment horizontal="center" vertical="center" shrinkToFit="1"/>
      <protection/>
    </xf>
    <xf numFmtId="56" fontId="21" fillId="34" borderId="19" xfId="66" applyNumberFormat="1" applyFont="1" applyFill="1" applyBorder="1" applyAlignment="1">
      <alignment horizontal="center" vertical="center" shrinkToFit="1"/>
      <protection/>
    </xf>
    <xf numFmtId="0" fontId="21" fillId="34" borderId="20" xfId="67" applyFont="1" applyFill="1" applyBorder="1" applyAlignment="1">
      <alignment horizontal="center" vertical="center" shrinkToFit="1"/>
      <protection/>
    </xf>
    <xf numFmtId="0" fontId="21" fillId="34" borderId="22" xfId="67" applyFont="1" applyFill="1" applyBorder="1" applyAlignment="1">
      <alignment horizontal="center" vertical="center" shrinkToFit="1"/>
      <protection/>
    </xf>
    <xf numFmtId="0" fontId="20" fillId="0" borderId="17" xfId="66" applyFont="1" applyBorder="1" applyAlignment="1">
      <alignment horizontal="center" vertical="center" shrinkToFit="1"/>
      <protection/>
    </xf>
    <xf numFmtId="0" fontId="22" fillId="0" borderId="17" xfId="66" applyFont="1" applyBorder="1" applyAlignment="1">
      <alignment horizontal="center" vertical="center" shrinkToFit="1"/>
      <protection/>
    </xf>
    <xf numFmtId="56" fontId="21" fillId="34" borderId="17" xfId="66" applyNumberFormat="1" applyFont="1" applyFill="1" applyBorder="1" applyAlignment="1">
      <alignment horizontal="center" vertical="center" shrinkToFit="1"/>
      <protection/>
    </xf>
    <xf numFmtId="0" fontId="20" fillId="0" borderId="38" xfId="66" applyFont="1" applyBorder="1" applyAlignment="1">
      <alignment horizontal="center" vertical="center" shrinkToFit="1"/>
      <protection/>
    </xf>
    <xf numFmtId="0" fontId="22" fillId="0" borderId="38" xfId="66" applyFont="1" applyBorder="1" applyAlignment="1">
      <alignment horizontal="center" vertical="center" shrinkToFit="1"/>
      <protection/>
    </xf>
    <xf numFmtId="56" fontId="21" fillId="34" borderId="38" xfId="66" applyNumberFormat="1" applyFont="1" applyFill="1" applyBorder="1" applyAlignment="1">
      <alignment horizontal="center" vertical="center" shrinkToFit="1"/>
      <protection/>
    </xf>
    <xf numFmtId="0" fontId="21" fillId="34" borderId="24" xfId="67" applyFont="1" applyFill="1" applyBorder="1" applyAlignment="1">
      <alignment horizontal="center" vertical="center" shrinkToFit="1"/>
      <protection/>
    </xf>
    <xf numFmtId="0" fontId="21" fillId="34" borderId="26" xfId="67" applyFont="1" applyFill="1" applyBorder="1" applyAlignment="1">
      <alignment horizontal="center" vertical="center" shrinkToFit="1"/>
      <protection/>
    </xf>
    <xf numFmtId="0" fontId="21" fillId="34" borderId="39" xfId="67" applyFont="1" applyFill="1" applyBorder="1" applyAlignment="1">
      <alignment horizontal="center" vertical="center" shrinkToFit="1"/>
      <protection/>
    </xf>
    <xf numFmtId="0" fontId="21" fillId="34" borderId="41" xfId="67" applyFont="1" applyFill="1" applyBorder="1" applyAlignment="1">
      <alignment horizontal="center" vertical="center" shrinkToFit="1"/>
      <protection/>
    </xf>
    <xf numFmtId="0" fontId="20" fillId="0" borderId="34" xfId="66" applyFont="1" applyBorder="1" applyAlignment="1">
      <alignment horizontal="center" vertical="center" shrinkToFit="1"/>
      <protection/>
    </xf>
    <xf numFmtId="0" fontId="22" fillId="0" borderId="34" xfId="66" applyFont="1" applyBorder="1" applyAlignment="1">
      <alignment horizontal="center" vertical="center" shrinkToFit="1"/>
      <protection/>
    </xf>
    <xf numFmtId="56" fontId="21" fillId="34" borderId="34" xfId="66" applyNumberFormat="1" applyFont="1" applyFill="1" applyBorder="1" applyAlignment="1">
      <alignment horizontal="center" vertical="center" shrinkToFit="1"/>
      <protection/>
    </xf>
    <xf numFmtId="0" fontId="21" fillId="34" borderId="35" xfId="67" applyFont="1" applyFill="1" applyBorder="1" applyAlignment="1">
      <alignment horizontal="center" vertical="center" shrinkToFit="1"/>
      <protection/>
    </xf>
    <xf numFmtId="0" fontId="21" fillId="34" borderId="37" xfId="67" applyFont="1" applyFill="1" applyBorder="1" applyAlignment="1">
      <alignment horizontal="center" vertical="center" shrinkToFit="1"/>
      <protection/>
    </xf>
    <xf numFmtId="0" fontId="20" fillId="0" borderId="42" xfId="66" applyFont="1" applyBorder="1" applyAlignment="1">
      <alignment horizontal="center" vertical="center" shrinkToFit="1"/>
      <protection/>
    </xf>
    <xf numFmtId="0" fontId="22" fillId="0" borderId="42" xfId="66" applyFont="1" applyBorder="1" applyAlignment="1">
      <alignment horizontal="center" vertical="center" shrinkToFit="1"/>
      <protection/>
    </xf>
    <xf numFmtId="56" fontId="21" fillId="34" borderId="42" xfId="66" applyNumberFormat="1" applyFont="1" applyFill="1" applyBorder="1" applyAlignment="1">
      <alignment horizontal="center" vertical="center" shrinkToFit="1"/>
      <protection/>
    </xf>
    <xf numFmtId="0" fontId="21" fillId="34" borderId="59" xfId="67" applyFont="1" applyFill="1" applyBorder="1" applyAlignment="1">
      <alignment horizontal="center" vertical="center" shrinkToFit="1"/>
      <protection/>
    </xf>
    <xf numFmtId="0" fontId="21" fillId="34" borderId="60" xfId="67" applyFont="1" applyFill="1" applyBorder="1" applyAlignment="1">
      <alignment horizontal="center" vertical="center" shrinkToFit="1"/>
      <protection/>
    </xf>
    <xf numFmtId="0" fontId="20" fillId="0" borderId="43" xfId="66" applyFont="1" applyBorder="1" applyAlignment="1">
      <alignment horizontal="center" vertical="center"/>
      <protection/>
    </xf>
    <xf numFmtId="0" fontId="21" fillId="34" borderId="25" xfId="67" applyFont="1" applyFill="1" applyBorder="1" applyAlignment="1">
      <alignment vertical="center"/>
      <protection/>
    </xf>
    <xf numFmtId="0" fontId="21" fillId="34" borderId="61" xfId="67" applyFont="1" applyFill="1" applyBorder="1" applyAlignment="1">
      <alignment vertical="center"/>
      <protection/>
    </xf>
    <xf numFmtId="0" fontId="21" fillId="34" borderId="62" xfId="67" applyFont="1" applyFill="1" applyBorder="1" applyAlignment="1">
      <alignment vertical="center"/>
      <protection/>
    </xf>
    <xf numFmtId="0" fontId="22" fillId="0" borderId="34" xfId="66" applyFont="1" applyBorder="1" applyAlignment="1">
      <alignment horizontal="center" vertical="center"/>
      <protection/>
    </xf>
    <xf numFmtId="0" fontId="21" fillId="34" borderId="63" xfId="67" applyFont="1" applyFill="1" applyBorder="1" applyAlignment="1">
      <alignment horizontal="center" vertical="center"/>
      <protection/>
    </xf>
    <xf numFmtId="0" fontId="21" fillId="34" borderId="64" xfId="66" applyFont="1" applyFill="1" applyBorder="1" applyAlignment="1">
      <alignment horizontal="center" vertical="center" shrinkToFit="1"/>
      <protection/>
    </xf>
    <xf numFmtId="0" fontId="21" fillId="34" borderId="65" xfId="67" applyFont="1" applyFill="1" applyBorder="1" applyAlignment="1">
      <alignment horizontal="center" vertical="center"/>
      <protection/>
    </xf>
    <xf numFmtId="0" fontId="21" fillId="34" borderId="66" xfId="67" applyFont="1" applyFill="1" applyBorder="1" applyAlignment="1">
      <alignment horizontal="center" vertical="center"/>
      <protection/>
    </xf>
    <xf numFmtId="0" fontId="21" fillId="34" borderId="67" xfId="66" applyFont="1" applyFill="1" applyBorder="1" applyAlignment="1">
      <alignment horizontal="center" vertical="center" shrinkToFit="1"/>
      <protection/>
    </xf>
    <xf numFmtId="0" fontId="21" fillId="34" borderId="68" xfId="67" applyFont="1" applyFill="1" applyBorder="1" applyAlignment="1">
      <alignment horizontal="center" vertical="center"/>
      <protection/>
    </xf>
    <xf numFmtId="0" fontId="21" fillId="34" borderId="69" xfId="67" applyFont="1" applyFill="1" applyBorder="1" applyAlignment="1">
      <alignment vertical="center"/>
      <protection/>
    </xf>
    <xf numFmtId="0" fontId="21" fillId="34" borderId="64" xfId="67" applyFont="1" applyFill="1" applyBorder="1" applyAlignment="1">
      <alignment vertical="center"/>
      <protection/>
    </xf>
    <xf numFmtId="0" fontId="21" fillId="34" borderId="70" xfId="67" applyFont="1" applyFill="1" applyBorder="1" applyAlignment="1">
      <alignment vertical="center"/>
      <protection/>
    </xf>
    <xf numFmtId="0" fontId="8" fillId="0" borderId="71" xfId="66" applyFont="1" applyBorder="1">
      <alignment vertical="center"/>
      <protection/>
    </xf>
    <xf numFmtId="0" fontId="8" fillId="0" borderId="17" xfId="66" applyFont="1" applyBorder="1" applyAlignment="1">
      <alignment horizontal="center" vertical="center"/>
      <protection/>
    </xf>
    <xf numFmtId="0" fontId="8" fillId="0" borderId="72" xfId="67" applyFont="1" applyFill="1" applyBorder="1" applyAlignment="1">
      <alignment horizontal="center" vertical="center" shrinkToFit="1"/>
      <protection/>
    </xf>
    <xf numFmtId="0" fontId="8" fillId="0" borderId="48" xfId="67" applyFont="1" applyFill="1" applyBorder="1" applyAlignment="1">
      <alignment horizontal="center" vertical="center" shrinkToFit="1"/>
      <protection/>
    </xf>
    <xf numFmtId="0" fontId="8" fillId="0" borderId="56" xfId="67" applyFont="1" applyFill="1" applyBorder="1" applyAlignment="1">
      <alignment horizontal="center" vertical="center" shrinkToFit="1"/>
      <protection/>
    </xf>
    <xf numFmtId="0" fontId="12" fillId="0" borderId="73" xfId="67" applyFont="1" applyFill="1" applyBorder="1" applyAlignment="1">
      <alignment shrinkToFit="1"/>
      <protection/>
    </xf>
    <xf numFmtId="0" fontId="12" fillId="0" borderId="51" xfId="67" applyFont="1" applyFill="1" applyBorder="1" applyAlignment="1">
      <alignment shrinkToFit="1"/>
      <protection/>
    </xf>
    <xf numFmtId="0" fontId="14" fillId="0" borderId="72" xfId="66" applyFont="1" applyFill="1" applyBorder="1" applyAlignment="1">
      <alignment horizontal="center" vertical="center" shrinkToFit="1"/>
      <protection/>
    </xf>
    <xf numFmtId="0" fontId="14" fillId="0" borderId="48" xfId="66" applyFont="1" applyFill="1" applyBorder="1" applyAlignment="1">
      <alignment horizontal="center" vertical="center" shrinkToFit="1"/>
      <protection/>
    </xf>
    <xf numFmtId="0" fontId="14" fillId="0" borderId="56" xfId="66" applyFont="1" applyFill="1" applyBorder="1" applyAlignment="1">
      <alignment horizontal="center" vertical="center" shrinkToFit="1"/>
      <protection/>
    </xf>
    <xf numFmtId="0" fontId="14" fillId="0" borderId="58" xfId="66" applyFont="1" applyFill="1" applyBorder="1" applyAlignment="1">
      <alignment horizontal="center" vertical="center" shrinkToFit="1"/>
      <protection/>
    </xf>
    <xf numFmtId="0" fontId="14" fillId="0" borderId="74" xfId="66" applyFont="1" applyFill="1" applyBorder="1" applyAlignment="1">
      <alignment horizontal="center" vertical="center" shrinkToFit="1"/>
      <protection/>
    </xf>
    <xf numFmtId="0" fontId="13" fillId="0" borderId="72" xfId="67" applyFont="1" applyFill="1" applyBorder="1" applyAlignment="1">
      <alignment horizontal="center" vertical="center" shrinkToFit="1"/>
      <protection/>
    </xf>
    <xf numFmtId="0" fontId="13" fillId="0" borderId="48" xfId="67" applyFont="1" applyFill="1" applyBorder="1" applyAlignment="1">
      <alignment horizontal="center" vertical="center" shrinkToFit="1"/>
      <protection/>
    </xf>
    <xf numFmtId="0" fontId="13" fillId="0" borderId="74" xfId="67" applyFont="1" applyFill="1" applyBorder="1" applyAlignment="1">
      <alignment horizontal="center" vertical="center" shrinkToFit="1"/>
      <protection/>
    </xf>
    <xf numFmtId="0" fontId="14" fillId="0" borderId="75" xfId="66" applyFont="1" applyFill="1" applyBorder="1" applyAlignment="1">
      <alignment horizontal="center" vertical="center" shrinkToFit="1"/>
      <protection/>
    </xf>
    <xf numFmtId="0" fontId="14" fillId="0" borderId="40" xfId="66" applyFont="1" applyFill="1" applyBorder="1" applyAlignment="1">
      <alignment horizontal="center" vertical="center" shrinkToFit="1"/>
      <protection/>
    </xf>
    <xf numFmtId="0" fontId="14" fillId="0" borderId="76" xfId="66" applyFont="1" applyFill="1" applyBorder="1" applyAlignment="1">
      <alignment horizontal="center" vertical="center" shrinkToFit="1"/>
      <protection/>
    </xf>
    <xf numFmtId="0" fontId="8" fillId="0" borderId="19" xfId="66" applyFont="1" applyBorder="1" applyAlignment="1">
      <alignment horizontal="center" vertical="center"/>
      <protection/>
    </xf>
    <xf numFmtId="0" fontId="8" fillId="0" borderId="57" xfId="67" applyFont="1" applyFill="1" applyBorder="1" applyAlignment="1">
      <alignment horizontal="center" vertical="center" shrinkToFit="1"/>
      <protection/>
    </xf>
    <xf numFmtId="0" fontId="12" fillId="0" borderId="50" xfId="67" applyFont="1" applyFill="1" applyBorder="1" applyAlignment="1">
      <alignment shrinkToFit="1"/>
      <protection/>
    </xf>
    <xf numFmtId="0" fontId="12" fillId="0" borderId="77" xfId="67" applyFont="1" applyFill="1" applyBorder="1" applyAlignment="1">
      <alignment shrinkToFit="1"/>
      <protection/>
    </xf>
    <xf numFmtId="0" fontId="14" fillId="0" borderId="78" xfId="66" applyFont="1" applyFill="1" applyBorder="1" applyAlignment="1">
      <alignment horizontal="center" vertical="center" shrinkToFit="1"/>
      <protection/>
    </xf>
    <xf numFmtId="0" fontId="14" fillId="0" borderId="79" xfId="66" applyFont="1" applyFill="1" applyBorder="1" applyAlignment="1">
      <alignment horizontal="center" vertical="center" shrinkToFit="1"/>
      <protection/>
    </xf>
    <xf numFmtId="20" fontId="8" fillId="0" borderId="78" xfId="66" applyNumberFormat="1" applyFont="1" applyBorder="1" applyAlignment="1">
      <alignment horizontal="center" vertical="center"/>
      <protection/>
    </xf>
    <xf numFmtId="20" fontId="8" fillId="0" borderId="76" xfId="66" applyNumberFormat="1" applyFont="1" applyBorder="1" applyAlignment="1">
      <alignment horizontal="center" vertical="center"/>
      <protection/>
    </xf>
    <xf numFmtId="0" fontId="8" fillId="0" borderId="80" xfId="67" applyFont="1" applyFill="1" applyBorder="1" applyAlignment="1">
      <alignment horizontal="center" vertical="center" shrinkToFit="1"/>
      <protection/>
    </xf>
    <xf numFmtId="0" fontId="8" fillId="0" borderId="50" xfId="67" applyFont="1" applyFill="1" applyBorder="1" applyAlignment="1">
      <alignment horizontal="center" vertical="center" shrinkToFit="1"/>
      <protection/>
    </xf>
    <xf numFmtId="0" fontId="8" fillId="0" borderId="55" xfId="67" applyFont="1" applyFill="1" applyBorder="1" applyAlignment="1">
      <alignment horizontal="center" vertical="center" shrinkToFit="1"/>
      <protection/>
    </xf>
    <xf numFmtId="0" fontId="12" fillId="0" borderId="78" xfId="66" applyFont="1" applyFill="1" applyBorder="1" applyAlignment="1">
      <alignment horizontal="center" vertical="center"/>
      <protection/>
    </xf>
    <xf numFmtId="0" fontId="12" fillId="0" borderId="76" xfId="66" applyFont="1" applyFill="1" applyBorder="1" applyAlignment="1">
      <alignment horizontal="center" vertical="center"/>
      <protection/>
    </xf>
    <xf numFmtId="0" fontId="12" fillId="0" borderId="81" xfId="66" applyFont="1" applyFill="1" applyBorder="1" applyAlignment="1">
      <alignment horizontal="center" vertical="center"/>
      <protection/>
    </xf>
    <xf numFmtId="0" fontId="12" fillId="0" borderId="62" xfId="66" applyFont="1" applyFill="1" applyBorder="1" applyAlignment="1">
      <alignment horizontal="center" vertical="center"/>
      <protection/>
    </xf>
    <xf numFmtId="0" fontId="8" fillId="0" borderId="18" xfId="66" applyFont="1" applyBorder="1" applyAlignment="1">
      <alignment horizontal="center" vertical="center"/>
      <protection/>
    </xf>
    <xf numFmtId="0" fontId="8" fillId="0" borderId="21" xfId="66" applyFont="1" applyBorder="1" applyAlignment="1">
      <alignment horizontal="center" vertical="center"/>
      <protection/>
    </xf>
    <xf numFmtId="0" fontId="8" fillId="0" borderId="82" xfId="66" applyFont="1" applyBorder="1" applyAlignment="1">
      <alignment horizontal="center" vertical="center"/>
      <protection/>
    </xf>
    <xf numFmtId="0" fontId="18" fillId="0" borderId="80" xfId="65" applyFont="1" applyFill="1" applyBorder="1" applyAlignment="1">
      <alignment horizontal="center" vertical="center"/>
      <protection/>
    </xf>
    <xf numFmtId="0" fontId="18" fillId="0" borderId="50" xfId="65" applyFont="1" applyFill="1" applyBorder="1" applyAlignment="1">
      <alignment horizontal="center" vertical="center"/>
      <protection/>
    </xf>
    <xf numFmtId="0" fontId="18" fillId="0" borderId="77" xfId="65" applyFont="1" applyFill="1" applyBorder="1" applyAlignment="1">
      <alignment horizontal="center" vertical="center"/>
      <protection/>
    </xf>
    <xf numFmtId="0" fontId="12" fillId="0" borderId="80" xfId="66" applyFont="1" applyFill="1" applyBorder="1" applyAlignment="1">
      <alignment horizontal="center" vertical="center"/>
      <protection/>
    </xf>
    <xf numFmtId="0" fontId="12" fillId="0" borderId="50" xfId="66" applyFont="1" applyFill="1" applyBorder="1" applyAlignment="1">
      <alignment horizontal="center" vertical="center"/>
      <protection/>
    </xf>
    <xf numFmtId="0" fontId="12" fillId="0" borderId="55" xfId="66" applyFont="1" applyFill="1" applyBorder="1" applyAlignment="1">
      <alignment horizontal="center" vertical="center"/>
      <protection/>
    </xf>
    <xf numFmtId="0" fontId="12" fillId="0" borderId="57" xfId="66" applyFont="1" applyFill="1" applyBorder="1" applyAlignment="1">
      <alignment horizontal="center" vertical="center"/>
      <protection/>
    </xf>
    <xf numFmtId="0" fontId="12" fillId="0" borderId="77" xfId="66" applyFont="1" applyFill="1" applyBorder="1" applyAlignment="1">
      <alignment horizontal="center" vertical="center"/>
      <protection/>
    </xf>
    <xf numFmtId="0" fontId="14" fillId="0" borderId="18" xfId="66" applyFont="1" applyFill="1" applyBorder="1" applyAlignment="1">
      <alignment horizontal="center" vertical="center" shrinkToFit="1"/>
      <protection/>
    </xf>
    <xf numFmtId="0" fontId="14" fillId="0" borderId="21" xfId="66" applyFont="1" applyFill="1" applyBorder="1" applyAlignment="1">
      <alignment horizontal="center" vertical="center" shrinkToFit="1"/>
      <protection/>
    </xf>
    <xf numFmtId="0" fontId="14" fillId="0" borderId="82" xfId="66" applyFont="1" applyFill="1" applyBorder="1" applyAlignment="1">
      <alignment horizontal="center" vertical="center" shrinkToFit="1"/>
      <protection/>
    </xf>
    <xf numFmtId="0" fontId="12" fillId="0" borderId="28" xfId="66" applyFont="1" applyFill="1" applyBorder="1" applyAlignment="1">
      <alignment horizontal="center" vertical="center"/>
      <protection/>
    </xf>
    <xf numFmtId="0" fontId="12" fillId="0" borderId="29" xfId="66" applyFont="1" applyFill="1" applyBorder="1" applyAlignment="1">
      <alignment horizontal="center" vertical="center"/>
      <protection/>
    </xf>
    <xf numFmtId="0" fontId="12" fillId="0" borderId="83" xfId="66" applyFont="1" applyFill="1" applyBorder="1" applyAlignment="1">
      <alignment horizontal="center" vertical="center"/>
      <protection/>
    </xf>
    <xf numFmtId="0" fontId="12" fillId="0" borderId="84" xfId="66" applyFont="1" applyFill="1" applyBorder="1" applyAlignment="1">
      <alignment horizontal="center" vertical="center"/>
      <protection/>
    </xf>
    <xf numFmtId="0" fontId="8" fillId="0" borderId="85" xfId="67" applyFont="1" applyFill="1" applyBorder="1" applyAlignment="1">
      <alignment horizontal="center" vertical="center"/>
      <protection/>
    </xf>
    <xf numFmtId="0" fontId="12" fillId="0" borderId="28" xfId="67" applyFont="1" applyFill="1" applyBorder="1">
      <alignment/>
      <protection/>
    </xf>
    <xf numFmtId="0" fontId="12" fillId="0" borderId="86" xfId="67" applyFont="1" applyFill="1" applyBorder="1">
      <alignment/>
      <protection/>
    </xf>
    <xf numFmtId="0" fontId="8" fillId="0" borderId="87" xfId="67" applyFont="1" applyFill="1" applyBorder="1" applyAlignment="1">
      <alignment horizontal="center" vertical="center"/>
      <protection/>
    </xf>
    <xf numFmtId="0" fontId="12" fillId="0" borderId="83" xfId="67" applyFont="1" applyFill="1" applyBorder="1">
      <alignment/>
      <protection/>
    </xf>
    <xf numFmtId="0" fontId="12" fillId="0" borderId="88" xfId="67" applyFont="1" applyFill="1" applyBorder="1">
      <alignment/>
      <protection/>
    </xf>
    <xf numFmtId="0" fontId="13" fillId="0" borderId="78" xfId="66" applyFont="1" applyFill="1" applyBorder="1" applyAlignment="1">
      <alignment horizontal="center" vertical="center" shrinkToFit="1"/>
      <protection/>
    </xf>
    <xf numFmtId="0" fontId="13" fillId="0" borderId="40" xfId="66" applyFont="1" applyFill="1" applyBorder="1" applyAlignment="1">
      <alignment horizontal="center" vertical="center" shrinkToFit="1"/>
      <protection/>
    </xf>
    <xf numFmtId="0" fontId="13" fillId="0" borderId="76" xfId="66" applyFont="1" applyFill="1" applyBorder="1" applyAlignment="1">
      <alignment horizontal="center" vertical="center" shrinkToFit="1"/>
      <protection/>
    </xf>
    <xf numFmtId="0" fontId="13" fillId="0" borderId="81" xfId="66" applyFont="1" applyFill="1" applyBorder="1" applyAlignment="1">
      <alignment horizontal="center" vertical="center" shrinkToFit="1"/>
      <protection/>
    </xf>
    <xf numFmtId="0" fontId="13" fillId="0" borderId="25" xfId="66" applyFont="1" applyFill="1" applyBorder="1" applyAlignment="1">
      <alignment horizontal="center" vertical="center" shrinkToFit="1"/>
      <protection/>
    </xf>
    <xf numFmtId="0" fontId="13" fillId="0" borderId="62" xfId="66" applyFont="1" applyFill="1" applyBorder="1" applyAlignment="1">
      <alignment horizontal="center" vertical="center" shrinkToFit="1"/>
      <protection/>
    </xf>
    <xf numFmtId="0" fontId="12" fillId="0" borderId="27" xfId="66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36" borderId="18" xfId="66" applyFont="1" applyFill="1" applyBorder="1" applyAlignment="1">
      <alignment horizontal="center" vertical="center"/>
      <protection/>
    </xf>
    <xf numFmtId="0" fontId="0" fillId="36" borderId="21" xfId="0" applyFill="1" applyBorder="1" applyAlignment="1">
      <alignment horizontal="center" vertical="center"/>
    </xf>
    <xf numFmtId="0" fontId="0" fillId="36" borderId="82" xfId="0" applyFill="1" applyBorder="1" applyAlignment="1">
      <alignment horizontal="center" vertical="center"/>
    </xf>
    <xf numFmtId="0" fontId="8" fillId="33" borderId="18" xfId="66" applyFont="1" applyFill="1" applyBorder="1" applyAlignment="1">
      <alignment horizontal="center" vertical="center"/>
      <protection/>
    </xf>
    <xf numFmtId="0" fontId="0" fillId="33" borderId="21" xfId="0" applyFill="1" applyBorder="1" applyAlignment="1">
      <alignment horizontal="center" vertical="center"/>
    </xf>
    <xf numFmtId="0" fontId="0" fillId="33" borderId="82" xfId="0" applyFill="1" applyBorder="1" applyAlignment="1">
      <alignment horizontal="center" vertical="center"/>
    </xf>
    <xf numFmtId="0" fontId="8" fillId="0" borderId="78" xfId="66" applyFont="1" applyBorder="1" applyAlignment="1">
      <alignment horizontal="center" vertical="center"/>
      <protection/>
    </xf>
    <xf numFmtId="0" fontId="8" fillId="0" borderId="40" xfId="66" applyFont="1" applyBorder="1" applyAlignment="1">
      <alignment horizontal="center" vertical="center"/>
      <protection/>
    </xf>
    <xf numFmtId="0" fontId="8" fillId="0" borderId="76" xfId="66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78" xfId="67" applyFont="1" applyFill="1" applyBorder="1" applyAlignment="1">
      <alignment horizontal="center" vertical="center" shrinkToFit="1"/>
      <protection/>
    </xf>
    <xf numFmtId="0" fontId="8" fillId="0" borderId="40" xfId="67" applyFont="1" applyFill="1" applyBorder="1" applyAlignment="1">
      <alignment horizontal="center" vertical="center" shrinkToFit="1"/>
      <protection/>
    </xf>
    <xf numFmtId="0" fontId="8" fillId="0" borderId="79" xfId="67" applyFont="1" applyFill="1" applyBorder="1" applyAlignment="1">
      <alignment horizontal="center" vertical="center" shrinkToFit="1"/>
      <protection/>
    </xf>
    <xf numFmtId="0" fontId="12" fillId="0" borderId="89" xfId="67" applyFont="1" applyFill="1" applyBorder="1" applyAlignment="1">
      <alignment shrinkToFit="1"/>
      <protection/>
    </xf>
    <xf numFmtId="0" fontId="12" fillId="0" borderId="39" xfId="67" applyFont="1" applyFill="1" applyBorder="1" applyAlignment="1">
      <alignment shrinkToFit="1"/>
      <protection/>
    </xf>
    <xf numFmtId="20" fontId="12" fillId="0" borderId="72" xfId="64" applyNumberFormat="1" applyFont="1" applyFill="1" applyBorder="1" applyAlignment="1">
      <alignment horizontal="center" vertical="center"/>
      <protection/>
    </xf>
    <xf numFmtId="20" fontId="12" fillId="0" borderId="74" xfId="64" applyNumberFormat="1" applyFont="1" applyFill="1" applyBorder="1" applyAlignment="1">
      <alignment horizontal="center" vertical="center"/>
      <protection/>
    </xf>
    <xf numFmtId="0" fontId="8" fillId="0" borderId="0" xfId="66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1" fillId="33" borderId="25" xfId="66" applyFont="1" applyFill="1" applyBorder="1" applyAlignment="1">
      <alignment horizontal="center" vertical="center"/>
      <protection/>
    </xf>
    <xf numFmtId="0" fontId="14" fillId="0" borderId="57" xfId="66" applyFont="1" applyFill="1" applyBorder="1" applyAlignment="1">
      <alignment horizontal="center" vertical="center" shrinkToFit="1"/>
      <protection/>
    </xf>
    <xf numFmtId="0" fontId="14" fillId="0" borderId="50" xfId="66" applyFont="1" applyFill="1" applyBorder="1" applyAlignment="1">
      <alignment horizontal="center" vertical="center" shrinkToFit="1"/>
      <protection/>
    </xf>
    <xf numFmtId="0" fontId="14" fillId="0" borderId="77" xfId="66" applyFont="1" applyFill="1" applyBorder="1" applyAlignment="1">
      <alignment horizontal="center" vertical="center" shrinkToFit="1"/>
      <protection/>
    </xf>
    <xf numFmtId="20" fontId="8" fillId="0" borderId="80" xfId="66" applyNumberFormat="1" applyFont="1" applyBorder="1" applyAlignment="1">
      <alignment horizontal="center" vertical="center"/>
      <protection/>
    </xf>
    <xf numFmtId="20" fontId="8" fillId="0" borderId="77" xfId="66" applyNumberFormat="1" applyFont="1" applyBorder="1" applyAlignment="1">
      <alignment horizontal="center" vertical="center"/>
      <protection/>
    </xf>
    <xf numFmtId="56" fontId="12" fillId="0" borderId="19" xfId="67" applyNumberFormat="1" applyFont="1" applyFill="1" applyBorder="1" applyAlignment="1">
      <alignment horizontal="center" vertical="center"/>
      <protection/>
    </xf>
    <xf numFmtId="56" fontId="12" fillId="0" borderId="23" xfId="67" applyNumberFormat="1" applyFont="1" applyFill="1" applyBorder="1" applyAlignment="1">
      <alignment horizontal="center" vertical="center"/>
      <protection/>
    </xf>
    <xf numFmtId="20" fontId="13" fillId="0" borderId="80" xfId="64" applyNumberFormat="1" applyFont="1" applyFill="1" applyBorder="1" applyAlignment="1">
      <alignment horizontal="center" vertical="center"/>
      <protection/>
    </xf>
    <xf numFmtId="20" fontId="13" fillId="0" borderId="77" xfId="64" applyNumberFormat="1" applyFont="1" applyFill="1" applyBorder="1" applyAlignment="1">
      <alignment horizontal="center" vertical="center"/>
      <protection/>
    </xf>
    <xf numFmtId="0" fontId="8" fillId="0" borderId="80" xfId="67" applyFont="1" applyFill="1" applyBorder="1" applyAlignment="1">
      <alignment horizontal="center" vertical="center"/>
      <protection/>
    </xf>
    <xf numFmtId="0" fontId="8" fillId="0" borderId="50" xfId="67" applyFont="1" applyFill="1" applyBorder="1" applyAlignment="1">
      <alignment horizontal="center" vertical="center"/>
      <protection/>
    </xf>
    <xf numFmtId="0" fontId="8" fillId="0" borderId="55" xfId="67" applyFont="1" applyFill="1" applyBorder="1" applyAlignment="1">
      <alignment horizontal="center" vertical="center"/>
      <protection/>
    </xf>
    <xf numFmtId="0" fontId="12" fillId="0" borderId="90" xfId="67" applyFont="1" applyFill="1" applyBorder="1">
      <alignment/>
      <protection/>
    </xf>
    <xf numFmtId="0" fontId="12" fillId="0" borderId="53" xfId="67" applyFont="1" applyFill="1" applyBorder="1">
      <alignment/>
      <protection/>
    </xf>
    <xf numFmtId="0" fontId="12" fillId="0" borderId="90" xfId="67" applyFont="1" applyFill="1" applyBorder="1" applyAlignment="1">
      <alignment shrinkToFit="1"/>
      <protection/>
    </xf>
    <xf numFmtId="0" fontId="12" fillId="0" borderId="53" xfId="67" applyFont="1" applyFill="1" applyBorder="1" applyAlignment="1">
      <alignment shrinkToFit="1"/>
      <protection/>
    </xf>
    <xf numFmtId="0" fontId="8" fillId="0" borderId="56" xfId="67" applyFont="1" applyFill="1" applyBorder="1" applyAlignment="1">
      <alignment horizontal="center" vertical="center"/>
      <protection/>
    </xf>
    <xf numFmtId="0" fontId="12" fillId="0" borderId="73" xfId="67" applyFont="1" applyFill="1" applyBorder="1">
      <alignment/>
      <protection/>
    </xf>
    <xf numFmtId="0" fontId="12" fillId="0" borderId="51" xfId="67" applyFont="1" applyFill="1" applyBorder="1">
      <alignment/>
      <protection/>
    </xf>
    <xf numFmtId="0" fontId="12" fillId="0" borderId="72" xfId="66" applyFont="1" applyFill="1" applyBorder="1" applyAlignment="1">
      <alignment horizontal="center" vertical="center"/>
      <protection/>
    </xf>
    <xf numFmtId="0" fontId="12" fillId="0" borderId="48" xfId="66" applyFont="1" applyFill="1" applyBorder="1" applyAlignment="1">
      <alignment horizontal="center" vertical="center"/>
      <protection/>
    </xf>
    <xf numFmtId="0" fontId="12" fillId="0" borderId="56" xfId="66" applyFont="1" applyFill="1" applyBorder="1" applyAlignment="1">
      <alignment horizontal="center" vertical="center"/>
      <protection/>
    </xf>
    <xf numFmtId="0" fontId="12" fillId="0" borderId="58" xfId="66" applyFont="1" applyFill="1" applyBorder="1" applyAlignment="1">
      <alignment horizontal="center" vertical="center"/>
      <protection/>
    </xf>
    <xf numFmtId="0" fontId="12" fillId="0" borderId="74" xfId="66" applyFont="1" applyFill="1" applyBorder="1" applyAlignment="1">
      <alignment horizontal="center" vertical="center"/>
      <protection/>
    </xf>
    <xf numFmtId="20" fontId="13" fillId="0" borderId="72" xfId="64" applyNumberFormat="1" applyFont="1" applyFill="1" applyBorder="1" applyAlignment="1">
      <alignment horizontal="center" vertical="center"/>
      <protection/>
    </xf>
    <xf numFmtId="20" fontId="13" fillId="0" borderId="74" xfId="64" applyNumberFormat="1" applyFont="1" applyFill="1" applyBorder="1" applyAlignment="1">
      <alignment horizontal="center" vertical="center"/>
      <protection/>
    </xf>
    <xf numFmtId="0" fontId="8" fillId="0" borderId="72" xfId="67" applyFont="1" applyFill="1" applyBorder="1" applyAlignment="1">
      <alignment horizontal="center" vertical="center"/>
      <protection/>
    </xf>
    <xf numFmtId="0" fontId="8" fillId="0" borderId="48" xfId="67" applyFont="1" applyFill="1" applyBorder="1" applyAlignment="1">
      <alignment horizontal="center" vertical="center"/>
      <protection/>
    </xf>
    <xf numFmtId="20" fontId="13" fillId="0" borderId="27" xfId="64" applyNumberFormat="1" applyFont="1" applyFill="1" applyBorder="1" applyAlignment="1">
      <alignment horizontal="center" vertical="center"/>
      <protection/>
    </xf>
    <xf numFmtId="20" fontId="13" fillId="0" borderId="86" xfId="64" applyNumberFormat="1" applyFont="1" applyFill="1" applyBorder="1" applyAlignment="1">
      <alignment horizontal="center" vertical="center"/>
      <protection/>
    </xf>
    <xf numFmtId="20" fontId="13" fillId="37" borderId="80" xfId="64" applyNumberFormat="1" applyFont="1" applyFill="1" applyBorder="1" applyAlignment="1">
      <alignment horizontal="center" vertical="center"/>
      <protection/>
    </xf>
    <xf numFmtId="20" fontId="13" fillId="37" borderId="77" xfId="64" applyNumberFormat="1" applyFont="1" applyFill="1" applyBorder="1" applyAlignment="1">
      <alignment horizontal="center" vertical="center"/>
      <protection/>
    </xf>
    <xf numFmtId="20" fontId="13" fillId="0" borderId="91" xfId="64" applyNumberFormat="1" applyFont="1" applyFill="1" applyBorder="1" applyAlignment="1">
      <alignment horizontal="center" vertical="center"/>
      <protection/>
    </xf>
    <xf numFmtId="20" fontId="13" fillId="0" borderId="88" xfId="64" applyNumberFormat="1" applyFont="1" applyFill="1" applyBorder="1" applyAlignment="1">
      <alignment horizontal="center" vertical="center"/>
      <protection/>
    </xf>
    <xf numFmtId="0" fontId="8" fillId="0" borderId="91" xfId="67" applyFont="1" applyFill="1" applyBorder="1" applyAlignment="1">
      <alignment horizontal="center" vertical="center"/>
      <protection/>
    </xf>
    <xf numFmtId="0" fontId="8" fillId="0" borderId="83" xfId="67" applyFont="1" applyFill="1" applyBorder="1" applyAlignment="1">
      <alignment horizontal="center" vertical="center"/>
      <protection/>
    </xf>
    <xf numFmtId="0" fontId="8" fillId="0" borderId="88" xfId="67" applyFont="1" applyFill="1" applyBorder="1" applyAlignment="1">
      <alignment horizontal="center" vertical="center"/>
      <protection/>
    </xf>
    <xf numFmtId="0" fontId="12" fillId="0" borderId="91" xfId="66" applyFont="1" applyFill="1" applyBorder="1" applyAlignment="1">
      <alignment horizontal="center" vertical="center"/>
      <protection/>
    </xf>
    <xf numFmtId="0" fontId="8" fillId="0" borderId="27" xfId="67" applyFont="1" applyFill="1" applyBorder="1" applyAlignment="1">
      <alignment horizontal="center" vertical="center"/>
      <protection/>
    </xf>
    <xf numFmtId="0" fontId="8" fillId="0" borderId="28" xfId="67" applyFont="1" applyFill="1" applyBorder="1" applyAlignment="1">
      <alignment horizontal="center" vertical="center"/>
      <protection/>
    </xf>
    <xf numFmtId="0" fontId="8" fillId="0" borderId="86" xfId="67" applyFont="1" applyFill="1" applyBorder="1" applyAlignment="1">
      <alignment horizontal="center" vertical="center"/>
      <protection/>
    </xf>
    <xf numFmtId="20" fontId="13" fillId="37" borderId="72" xfId="64" applyNumberFormat="1" applyFont="1" applyFill="1" applyBorder="1" applyAlignment="1">
      <alignment horizontal="center" vertical="center"/>
      <protection/>
    </xf>
    <xf numFmtId="20" fontId="13" fillId="37" borderId="74" xfId="64" applyNumberFormat="1" applyFont="1" applyFill="1" applyBorder="1" applyAlignment="1">
      <alignment horizontal="center" vertical="center"/>
      <protection/>
    </xf>
    <xf numFmtId="0" fontId="0" fillId="0" borderId="82" xfId="66" applyBorder="1">
      <alignment vertical="center"/>
      <protection/>
    </xf>
    <xf numFmtId="0" fontId="15" fillId="33" borderId="0" xfId="66" applyFont="1" applyFill="1" applyBorder="1" applyAlignment="1">
      <alignment horizontal="center" vertical="center"/>
      <protection/>
    </xf>
    <xf numFmtId="0" fontId="15" fillId="33" borderId="92" xfId="66" applyFont="1" applyFill="1" applyBorder="1" applyAlignment="1">
      <alignment horizontal="center" vertical="center"/>
      <protection/>
    </xf>
    <xf numFmtId="0" fontId="12" fillId="0" borderId="76" xfId="66" applyFont="1" applyBorder="1">
      <alignment vertical="center"/>
      <protection/>
    </xf>
    <xf numFmtId="0" fontId="12" fillId="0" borderId="81" xfId="66" applyFont="1" applyBorder="1">
      <alignment vertical="center"/>
      <protection/>
    </xf>
    <xf numFmtId="0" fontId="12" fillId="0" borderId="62" xfId="66" applyFont="1" applyBorder="1">
      <alignment vertical="center"/>
      <protection/>
    </xf>
    <xf numFmtId="0" fontId="8" fillId="0" borderId="93" xfId="66" applyFont="1" applyFill="1" applyBorder="1" applyAlignment="1">
      <alignment horizontal="center" vertical="center"/>
      <protection/>
    </xf>
    <xf numFmtId="0" fontId="8" fillId="0" borderId="94" xfId="66" applyFont="1" applyFill="1" applyBorder="1" applyAlignment="1">
      <alignment horizontal="center" vertical="center"/>
      <protection/>
    </xf>
    <xf numFmtId="0" fontId="8" fillId="0" borderId="95" xfId="64" applyFont="1" applyFill="1" applyBorder="1" applyAlignment="1">
      <alignment horizontal="center" vertical="center" shrinkToFit="1"/>
      <protection/>
    </xf>
    <xf numFmtId="0" fontId="8" fillId="0" borderId="96" xfId="64" applyFont="1" applyFill="1" applyBorder="1" applyAlignment="1">
      <alignment horizontal="center" vertical="center" shrinkToFit="1"/>
      <protection/>
    </xf>
    <xf numFmtId="0" fontId="8" fillId="0" borderId="0" xfId="66" applyFont="1" applyFill="1" applyBorder="1" applyAlignment="1">
      <alignment horizontal="center" vertical="center"/>
      <protection/>
    </xf>
    <xf numFmtId="0" fontId="13" fillId="0" borderId="95" xfId="64" applyFont="1" applyFill="1" applyBorder="1" applyAlignment="1">
      <alignment horizontal="center" vertical="center" shrinkToFit="1"/>
      <protection/>
    </xf>
    <xf numFmtId="0" fontId="13" fillId="0" borderId="96" xfId="64" applyFont="1" applyFill="1" applyBorder="1" applyAlignment="1">
      <alignment horizontal="center" vertical="center" shrinkToFit="1"/>
      <protection/>
    </xf>
    <xf numFmtId="20" fontId="12" fillId="0" borderId="81" xfId="64" applyNumberFormat="1" applyFont="1" applyFill="1" applyBorder="1" applyAlignment="1">
      <alignment horizontal="center" vertical="center"/>
      <protection/>
    </xf>
    <xf numFmtId="20" fontId="12" fillId="0" borderId="62" xfId="64" applyNumberFormat="1" applyFont="1" applyFill="1" applyBorder="1" applyAlignment="1">
      <alignment horizontal="center" vertical="center"/>
      <protection/>
    </xf>
    <xf numFmtId="0" fontId="8" fillId="0" borderId="97" xfId="67" applyFont="1" applyFill="1" applyBorder="1" applyAlignment="1">
      <alignment horizontal="center" vertical="center" shrinkToFit="1"/>
      <protection/>
    </xf>
    <xf numFmtId="0" fontId="12" fillId="0" borderId="98" xfId="67" applyFont="1" applyFill="1" applyBorder="1" applyAlignment="1">
      <alignment shrinkToFit="1"/>
      <protection/>
    </xf>
    <xf numFmtId="0" fontId="12" fillId="0" borderId="24" xfId="67" applyFont="1" applyFill="1" applyBorder="1" applyAlignment="1">
      <alignment shrinkToFit="1"/>
      <protection/>
    </xf>
    <xf numFmtId="0" fontId="14" fillId="0" borderId="81" xfId="66" applyFont="1" applyFill="1" applyBorder="1" applyAlignment="1">
      <alignment horizontal="center" vertical="center" shrinkToFit="1"/>
      <protection/>
    </xf>
    <xf numFmtId="0" fontId="14" fillId="0" borderId="25" xfId="66" applyFont="1" applyFill="1" applyBorder="1" applyAlignment="1">
      <alignment horizontal="center" vertical="center" shrinkToFit="1"/>
      <protection/>
    </xf>
    <xf numFmtId="0" fontId="14" fillId="0" borderId="97" xfId="66" applyFont="1" applyFill="1" applyBorder="1" applyAlignment="1">
      <alignment horizontal="center" vertical="center" shrinkToFit="1"/>
      <protection/>
    </xf>
    <xf numFmtId="0" fontId="8" fillId="0" borderId="81" xfId="67" applyFont="1" applyFill="1" applyBorder="1" applyAlignment="1">
      <alignment horizontal="center" vertical="center"/>
      <protection/>
    </xf>
    <xf numFmtId="0" fontId="8" fillId="0" borderId="25" xfId="67" applyFont="1" applyFill="1" applyBorder="1" applyAlignment="1">
      <alignment horizontal="center" vertical="center"/>
      <protection/>
    </xf>
    <xf numFmtId="0" fontId="14" fillId="0" borderId="80" xfId="66" applyFont="1" applyFill="1" applyBorder="1" applyAlignment="1">
      <alignment horizontal="center" vertical="center" shrinkToFit="1"/>
      <protection/>
    </xf>
    <xf numFmtId="0" fontId="14" fillId="0" borderId="55" xfId="66" applyFont="1" applyFill="1" applyBorder="1" applyAlignment="1">
      <alignment horizontal="center" vertical="center" shrinkToFit="1"/>
      <protection/>
    </xf>
    <xf numFmtId="20" fontId="12" fillId="0" borderId="18" xfId="64" applyNumberFormat="1" applyFont="1" applyFill="1" applyBorder="1" applyAlignment="1">
      <alignment horizontal="center" vertical="center"/>
      <protection/>
    </xf>
    <xf numFmtId="20" fontId="12" fillId="0" borderId="82" xfId="64" applyNumberFormat="1" applyFont="1" applyFill="1" applyBorder="1" applyAlignment="1">
      <alignment horizontal="center" vertical="center"/>
      <protection/>
    </xf>
    <xf numFmtId="0" fontId="8" fillId="0" borderId="18" xfId="67" applyFont="1" applyFill="1" applyBorder="1" applyAlignment="1">
      <alignment horizontal="center" vertical="center"/>
      <protection/>
    </xf>
    <xf numFmtId="0" fontId="8" fillId="0" borderId="21" xfId="67" applyFont="1" applyFill="1" applyBorder="1" applyAlignment="1">
      <alignment horizontal="center" vertical="center"/>
      <protection/>
    </xf>
    <xf numFmtId="0" fontId="8" fillId="0" borderId="99" xfId="67" applyFont="1" applyFill="1" applyBorder="1" applyAlignment="1">
      <alignment horizontal="center" vertical="center"/>
      <protection/>
    </xf>
    <xf numFmtId="0" fontId="12" fillId="0" borderId="100" xfId="67" applyFont="1" applyFill="1" applyBorder="1">
      <alignment/>
      <protection/>
    </xf>
    <xf numFmtId="0" fontId="12" fillId="0" borderId="20" xfId="67" applyFont="1" applyFill="1" applyBorder="1">
      <alignment/>
      <protection/>
    </xf>
    <xf numFmtId="0" fontId="14" fillId="0" borderId="18" xfId="66" applyFont="1" applyFill="1" applyBorder="1" applyAlignment="1">
      <alignment horizontal="center" vertical="center"/>
      <protection/>
    </xf>
    <xf numFmtId="0" fontId="14" fillId="0" borderId="21" xfId="66" applyFont="1" applyFill="1" applyBorder="1" applyAlignment="1">
      <alignment horizontal="center" vertical="center"/>
      <protection/>
    </xf>
    <xf numFmtId="0" fontId="14" fillId="0" borderId="99" xfId="66" applyFont="1" applyFill="1" applyBorder="1" applyAlignment="1">
      <alignment horizontal="center" vertical="center"/>
      <protection/>
    </xf>
    <xf numFmtId="0" fontId="14" fillId="0" borderId="101" xfId="66" applyFont="1" applyFill="1" applyBorder="1" applyAlignment="1">
      <alignment horizontal="center" vertical="center"/>
      <protection/>
    </xf>
    <xf numFmtId="0" fontId="14" fillId="0" borderId="82" xfId="66" applyFont="1" applyFill="1" applyBorder="1" applyAlignment="1">
      <alignment horizontal="center" vertical="center"/>
      <protection/>
    </xf>
    <xf numFmtId="0" fontId="13" fillId="0" borderId="18" xfId="67" applyFont="1" applyFill="1" applyBorder="1" applyAlignment="1">
      <alignment horizontal="center" vertical="center" shrinkToFit="1"/>
      <protection/>
    </xf>
    <xf numFmtId="0" fontId="13" fillId="0" borderId="21" xfId="67" applyFont="1" applyFill="1" applyBorder="1" applyAlignment="1">
      <alignment horizontal="center" vertical="center" shrinkToFit="1"/>
      <protection/>
    </xf>
    <xf numFmtId="0" fontId="13" fillId="0" borderId="82" xfId="67" applyFont="1" applyFill="1" applyBorder="1" applyAlignment="1">
      <alignment horizontal="center" vertical="center" shrinkToFit="1"/>
      <protection/>
    </xf>
    <xf numFmtId="0" fontId="8" fillId="0" borderId="97" xfId="67" applyFont="1" applyFill="1" applyBorder="1" applyAlignment="1">
      <alignment horizontal="center" vertical="center"/>
      <protection/>
    </xf>
    <xf numFmtId="0" fontId="12" fillId="0" borderId="98" xfId="67" applyFont="1" applyFill="1" applyBorder="1">
      <alignment/>
      <protection/>
    </xf>
    <xf numFmtId="0" fontId="12" fillId="0" borderId="24" xfId="67" applyFont="1" applyFill="1" applyBorder="1">
      <alignment/>
      <protection/>
    </xf>
    <xf numFmtId="0" fontId="14" fillId="0" borderId="81" xfId="66" applyFont="1" applyFill="1" applyBorder="1" applyAlignment="1">
      <alignment horizontal="center" vertical="center"/>
      <protection/>
    </xf>
    <xf numFmtId="0" fontId="14" fillId="0" borderId="25" xfId="66" applyFont="1" applyFill="1" applyBorder="1" applyAlignment="1">
      <alignment horizontal="center" vertical="center"/>
      <protection/>
    </xf>
    <xf numFmtId="0" fontId="14" fillId="0" borderId="97" xfId="66" applyFont="1" applyFill="1" applyBorder="1" applyAlignment="1">
      <alignment horizontal="center" vertical="center"/>
      <protection/>
    </xf>
    <xf numFmtId="0" fontId="8" fillId="0" borderId="102" xfId="64" applyFont="1" applyFill="1" applyBorder="1" applyAlignment="1">
      <alignment horizontal="center" vertical="center" shrinkToFit="1"/>
      <protection/>
    </xf>
    <xf numFmtId="0" fontId="14" fillId="0" borderId="61" xfId="66" applyFont="1" applyFill="1" applyBorder="1" applyAlignment="1">
      <alignment horizontal="center" vertical="center"/>
      <protection/>
    </xf>
    <xf numFmtId="0" fontId="14" fillId="0" borderId="62" xfId="66" applyFont="1" applyFill="1" applyBorder="1" applyAlignment="1">
      <alignment horizontal="center" vertical="center"/>
      <protection/>
    </xf>
    <xf numFmtId="0" fontId="8" fillId="0" borderId="30" xfId="66" applyFont="1" applyFill="1" applyBorder="1" applyAlignment="1">
      <alignment horizontal="center" vertical="center"/>
      <protection/>
    </xf>
    <xf numFmtId="0" fontId="8" fillId="0" borderId="18" xfId="66" applyFont="1" applyFill="1" applyBorder="1" applyAlignment="1">
      <alignment horizontal="center" vertical="center"/>
      <protection/>
    </xf>
    <xf numFmtId="0" fontId="8" fillId="0" borderId="21" xfId="66" applyFont="1" applyFill="1" applyBorder="1" applyAlignment="1">
      <alignment horizontal="center" vertical="center"/>
      <protection/>
    </xf>
    <xf numFmtId="0" fontId="8" fillId="0" borderId="99" xfId="66" applyFont="1" applyFill="1" applyBorder="1" applyAlignment="1">
      <alignment horizontal="center" vertical="center"/>
      <protection/>
    </xf>
    <xf numFmtId="0" fontId="8" fillId="0" borderId="101" xfId="67" applyFont="1" applyFill="1" applyBorder="1" applyAlignment="1">
      <alignment horizontal="center" vertical="center"/>
      <protection/>
    </xf>
    <xf numFmtId="0" fontId="8" fillId="0" borderId="82" xfId="67" applyFont="1" applyFill="1" applyBorder="1" applyAlignment="1">
      <alignment horizontal="center" vertical="center"/>
      <protection/>
    </xf>
    <xf numFmtId="0" fontId="7" fillId="0" borderId="0" xfId="66" applyFont="1" applyBorder="1" applyAlignment="1">
      <alignment horizontal="center" vertical="center"/>
      <protection/>
    </xf>
    <xf numFmtId="0" fontId="9" fillId="0" borderId="0" xfId="66" applyFont="1" applyBorder="1" applyAlignment="1">
      <alignment horizontal="center" vertical="center"/>
      <protection/>
    </xf>
    <xf numFmtId="0" fontId="8" fillId="36" borderId="21" xfId="66" applyFont="1" applyFill="1" applyBorder="1" applyAlignment="1">
      <alignment horizontal="center" vertical="center"/>
      <protection/>
    </xf>
    <xf numFmtId="0" fontId="8" fillId="36" borderId="82" xfId="66" applyFont="1" applyFill="1" applyBorder="1" applyAlignment="1">
      <alignment horizontal="center" vertical="center"/>
      <protection/>
    </xf>
    <xf numFmtId="0" fontId="11" fillId="38" borderId="25" xfId="66" applyFont="1" applyFill="1" applyBorder="1" applyAlignment="1">
      <alignment horizontal="center" vertical="center"/>
      <protection/>
    </xf>
    <xf numFmtId="20" fontId="8" fillId="0" borderId="18" xfId="66" applyNumberFormat="1" applyFont="1" applyBorder="1" applyAlignment="1">
      <alignment horizontal="center" vertical="center"/>
      <protection/>
    </xf>
    <xf numFmtId="20" fontId="8" fillId="0" borderId="82" xfId="66" applyNumberFormat="1" applyFont="1" applyBorder="1" applyAlignment="1">
      <alignment horizontal="center" vertical="center"/>
      <protection/>
    </xf>
    <xf numFmtId="0" fontId="15" fillId="38" borderId="25" xfId="66" applyFont="1" applyFill="1" applyBorder="1" applyAlignment="1">
      <alignment horizontal="center" vertical="center"/>
      <protection/>
    </xf>
    <xf numFmtId="0" fontId="15" fillId="38" borderId="62" xfId="66" applyFont="1" applyFill="1" applyBorder="1" applyAlignment="1">
      <alignment horizontal="center" vertical="center"/>
      <protection/>
    </xf>
    <xf numFmtId="0" fontId="15" fillId="38" borderId="0" xfId="66" applyFont="1" applyFill="1" applyBorder="1" applyAlignment="1">
      <alignment horizontal="center" vertical="center"/>
      <protection/>
    </xf>
    <xf numFmtId="0" fontId="15" fillId="38" borderId="92" xfId="66" applyFont="1" applyFill="1" applyBorder="1" applyAlignment="1">
      <alignment horizontal="center" vertical="center"/>
      <protection/>
    </xf>
    <xf numFmtId="0" fontId="14" fillId="0" borderId="61" xfId="66" applyFont="1" applyFill="1" applyBorder="1" applyAlignment="1">
      <alignment horizontal="center" vertical="center" shrinkToFit="1"/>
      <protection/>
    </xf>
    <xf numFmtId="0" fontId="14" fillId="0" borderId="62" xfId="66" applyFont="1" applyFill="1" applyBorder="1" applyAlignment="1">
      <alignment horizontal="center" vertical="center" shrinkToFit="1"/>
      <protection/>
    </xf>
    <xf numFmtId="0" fontId="2" fillId="0" borderId="19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78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20" fontId="3" fillId="0" borderId="78" xfId="0" applyNumberFormat="1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20" fontId="4" fillId="0" borderId="78" xfId="0" applyNumberFormat="1" applyFont="1" applyFill="1" applyBorder="1" applyAlignment="1">
      <alignment horizontal="left" vertical="center" shrinkToFit="1"/>
    </xf>
    <xf numFmtId="0" fontId="4" fillId="0" borderId="76" xfId="0" applyFont="1" applyFill="1" applyBorder="1" applyAlignment="1">
      <alignment horizontal="left" vertical="center" shrinkToFit="1"/>
    </xf>
    <xf numFmtId="0" fontId="4" fillId="0" borderId="81" xfId="0" applyFont="1" applyFill="1" applyBorder="1" applyAlignment="1">
      <alignment horizontal="left" vertical="center" shrinkToFit="1"/>
    </xf>
    <xf numFmtId="0" fontId="4" fillId="0" borderId="62" xfId="0" applyFont="1" applyFill="1" applyBorder="1" applyAlignment="1">
      <alignment horizontal="left" vertical="center" shrinkToFit="1"/>
    </xf>
    <xf numFmtId="20" fontId="4" fillId="34" borderId="78" xfId="0" applyNumberFormat="1" applyFont="1" applyFill="1" applyBorder="1" applyAlignment="1">
      <alignment horizontal="left" vertical="center" shrinkToFit="1"/>
    </xf>
    <xf numFmtId="0" fontId="4" fillId="34" borderId="76" xfId="0" applyFont="1" applyFill="1" applyBorder="1" applyAlignment="1">
      <alignment horizontal="left" vertical="center" shrinkToFit="1"/>
    </xf>
    <xf numFmtId="0" fontId="4" fillId="34" borderId="81" xfId="0" applyFont="1" applyFill="1" applyBorder="1" applyAlignment="1">
      <alignment horizontal="left" vertical="center" shrinkToFit="1"/>
    </xf>
    <xf numFmtId="0" fontId="4" fillId="34" borderId="62" xfId="0" applyFont="1" applyFill="1" applyBorder="1" applyAlignment="1">
      <alignment horizontal="left" vertical="center" shrinkToFit="1"/>
    </xf>
    <xf numFmtId="20" fontId="4" fillId="0" borderId="78" xfId="0" applyNumberFormat="1" applyFont="1" applyFill="1" applyBorder="1" applyAlignment="1">
      <alignment horizontal="left" vertical="center"/>
    </xf>
    <xf numFmtId="0" fontId="4" fillId="0" borderId="76" xfId="0" applyFont="1" applyFill="1" applyBorder="1" applyAlignment="1">
      <alignment horizontal="left" vertical="center"/>
    </xf>
    <xf numFmtId="0" fontId="4" fillId="0" borderId="81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left" vertical="center"/>
    </xf>
    <xf numFmtId="20" fontId="4" fillId="34" borderId="78" xfId="0" applyNumberFormat="1" applyFont="1" applyFill="1" applyBorder="1" applyAlignment="1">
      <alignment horizontal="left" vertical="center"/>
    </xf>
    <xf numFmtId="0" fontId="4" fillId="34" borderId="76" xfId="0" applyFont="1" applyFill="1" applyBorder="1" applyAlignment="1">
      <alignment horizontal="left" vertical="center"/>
    </xf>
    <xf numFmtId="0" fontId="4" fillId="34" borderId="81" xfId="0" applyFont="1" applyFill="1" applyBorder="1" applyAlignment="1">
      <alignment horizontal="left" vertical="center"/>
    </xf>
    <xf numFmtId="0" fontId="4" fillId="34" borderId="62" xfId="0" applyFont="1" applyFill="1" applyBorder="1" applyAlignment="1">
      <alignment horizontal="left" vertical="center"/>
    </xf>
    <xf numFmtId="0" fontId="20" fillId="0" borderId="43" xfId="66" applyFont="1" applyBorder="1" applyAlignment="1">
      <alignment horizontal="center" vertical="center"/>
      <protection/>
    </xf>
    <xf numFmtId="0" fontId="20" fillId="0" borderId="38" xfId="66" applyFont="1" applyBorder="1" applyAlignment="1">
      <alignment horizontal="center" vertical="center"/>
      <protection/>
    </xf>
    <xf numFmtId="0" fontId="20" fillId="0" borderId="23" xfId="66" applyFont="1" applyBorder="1" applyAlignment="1">
      <alignment horizontal="center" vertical="center"/>
      <protection/>
    </xf>
    <xf numFmtId="0" fontId="21" fillId="34" borderId="103" xfId="67" applyFont="1" applyFill="1" applyBorder="1" applyAlignment="1">
      <alignment horizontal="center" vertical="center"/>
      <protection/>
    </xf>
    <xf numFmtId="0" fontId="21" fillId="34" borderId="64" xfId="67" applyFont="1" applyFill="1" applyBorder="1" applyAlignment="1">
      <alignment horizontal="center" vertical="center"/>
      <protection/>
    </xf>
    <xf numFmtId="0" fontId="21" fillId="34" borderId="104" xfId="67" applyFont="1" applyFill="1" applyBorder="1" applyAlignment="1">
      <alignment horizontal="center" vertical="center"/>
      <protection/>
    </xf>
    <xf numFmtId="0" fontId="21" fillId="34" borderId="81" xfId="67" applyFont="1" applyFill="1" applyBorder="1" applyAlignment="1">
      <alignment horizontal="center" vertical="center"/>
      <protection/>
    </xf>
    <xf numFmtId="0" fontId="21" fillId="34" borderId="25" xfId="67" applyFont="1" applyFill="1" applyBorder="1" applyAlignment="1">
      <alignment horizontal="center" vertical="center"/>
      <protection/>
    </xf>
    <xf numFmtId="0" fontId="21" fillId="34" borderId="97" xfId="67" applyFont="1" applyFill="1" applyBorder="1" applyAlignment="1">
      <alignment horizontal="center" vertical="center"/>
      <protection/>
    </xf>
    <xf numFmtId="20" fontId="21" fillId="34" borderId="105" xfId="66" applyNumberFormat="1" applyFont="1" applyFill="1" applyBorder="1" applyAlignment="1">
      <alignment horizontal="center" vertical="center"/>
      <protection/>
    </xf>
    <xf numFmtId="20" fontId="21" fillId="34" borderId="106" xfId="66" applyNumberFormat="1" applyFont="1" applyFill="1" applyBorder="1" applyAlignment="1">
      <alignment horizontal="center" vertical="center"/>
      <protection/>
    </xf>
    <xf numFmtId="20" fontId="21" fillId="34" borderId="30" xfId="66" applyNumberFormat="1" applyFont="1" applyFill="1" applyBorder="1" applyAlignment="1">
      <alignment horizontal="center" vertical="center"/>
      <protection/>
    </xf>
    <xf numFmtId="20" fontId="21" fillId="34" borderId="92" xfId="66" applyNumberFormat="1" applyFont="1" applyFill="1" applyBorder="1" applyAlignment="1">
      <alignment horizontal="center" vertical="center"/>
      <protection/>
    </xf>
    <xf numFmtId="20" fontId="21" fillId="34" borderId="81" xfId="66" applyNumberFormat="1" applyFont="1" applyFill="1" applyBorder="1" applyAlignment="1">
      <alignment horizontal="center" vertical="center"/>
      <protection/>
    </xf>
    <xf numFmtId="20" fontId="21" fillId="34" borderId="62" xfId="66" applyNumberFormat="1" applyFont="1" applyFill="1" applyBorder="1" applyAlignment="1">
      <alignment horizontal="center" vertical="center"/>
      <protection/>
    </xf>
    <xf numFmtId="0" fontId="22" fillId="0" borderId="43" xfId="66" applyFont="1" applyBorder="1" applyAlignment="1">
      <alignment horizontal="center" vertical="center"/>
      <protection/>
    </xf>
    <xf numFmtId="0" fontId="22" fillId="0" borderId="38" xfId="66" applyFont="1" applyBorder="1" applyAlignment="1">
      <alignment horizontal="center" vertical="center"/>
      <protection/>
    </xf>
    <xf numFmtId="56" fontId="21" fillId="34" borderId="43" xfId="66" applyNumberFormat="1" applyFont="1" applyFill="1" applyBorder="1" applyAlignment="1">
      <alignment horizontal="center" vertical="center"/>
      <protection/>
    </xf>
    <xf numFmtId="56" fontId="21" fillId="34" borderId="38" xfId="66" applyNumberFormat="1" applyFont="1" applyFill="1" applyBorder="1" applyAlignment="1">
      <alignment horizontal="center" vertical="center"/>
      <protection/>
    </xf>
    <xf numFmtId="56" fontId="21" fillId="34" borderId="23" xfId="66" applyNumberFormat="1" applyFont="1" applyFill="1" applyBorder="1" applyAlignment="1">
      <alignment horizontal="center" vertical="center"/>
      <protection/>
    </xf>
    <xf numFmtId="0" fontId="21" fillId="34" borderId="105" xfId="66" applyFont="1" applyFill="1" applyBorder="1" applyAlignment="1">
      <alignment horizontal="center" vertical="center"/>
      <protection/>
    </xf>
    <xf numFmtId="0" fontId="21" fillId="34" borderId="67" xfId="66" applyFont="1" applyFill="1" applyBorder="1" applyAlignment="1">
      <alignment horizontal="center" vertical="center"/>
      <protection/>
    </xf>
    <xf numFmtId="0" fontId="21" fillId="34" borderId="107" xfId="66" applyFont="1" applyFill="1" applyBorder="1" applyAlignment="1">
      <alignment horizontal="center" vertical="center"/>
      <protection/>
    </xf>
    <xf numFmtId="0" fontId="21" fillId="34" borderId="30" xfId="66" applyFont="1" applyFill="1" applyBorder="1" applyAlignment="1">
      <alignment horizontal="center" vertical="center"/>
      <protection/>
    </xf>
    <xf numFmtId="0" fontId="21" fillId="34" borderId="0" xfId="66" applyFont="1" applyFill="1" applyBorder="1" applyAlignment="1">
      <alignment horizontal="center" vertical="center"/>
      <protection/>
    </xf>
    <xf numFmtId="0" fontId="21" fillId="34" borderId="108" xfId="66" applyFont="1" applyFill="1" applyBorder="1" applyAlignment="1">
      <alignment horizontal="center" vertical="center"/>
      <protection/>
    </xf>
    <xf numFmtId="0" fontId="21" fillId="34" borderId="81" xfId="66" applyFont="1" applyFill="1" applyBorder="1" applyAlignment="1">
      <alignment horizontal="center" vertical="center"/>
      <protection/>
    </xf>
    <xf numFmtId="0" fontId="21" fillId="34" borderId="25" xfId="66" applyFont="1" applyFill="1" applyBorder="1" applyAlignment="1">
      <alignment horizontal="center" vertical="center"/>
      <protection/>
    </xf>
    <xf numFmtId="0" fontId="21" fillId="34" borderId="97" xfId="66" applyFont="1" applyFill="1" applyBorder="1" applyAlignment="1">
      <alignment horizontal="center" vertical="center"/>
      <protection/>
    </xf>
    <xf numFmtId="0" fontId="21" fillId="34" borderId="98" xfId="67" applyFont="1" applyFill="1" applyBorder="1">
      <alignment/>
      <protection/>
    </xf>
    <xf numFmtId="0" fontId="21" fillId="34" borderId="24" xfId="67" applyFont="1" applyFill="1" applyBorder="1">
      <alignment/>
      <protection/>
    </xf>
    <xf numFmtId="0" fontId="21" fillId="39" borderId="81" xfId="66" applyFont="1" applyFill="1" applyBorder="1" applyAlignment="1">
      <alignment horizontal="center" vertical="center"/>
      <protection/>
    </xf>
    <xf numFmtId="0" fontId="21" fillId="39" borderId="25" xfId="66" applyFont="1" applyFill="1" applyBorder="1" applyAlignment="1">
      <alignment horizontal="center" vertical="center"/>
      <protection/>
    </xf>
    <xf numFmtId="0" fontId="21" fillId="39" borderId="97" xfId="66" applyFont="1" applyFill="1" applyBorder="1" applyAlignment="1">
      <alignment horizontal="center" vertical="center"/>
      <protection/>
    </xf>
    <xf numFmtId="20" fontId="21" fillId="34" borderId="109" xfId="66" applyNumberFormat="1" applyFont="1" applyFill="1" applyBorder="1" applyAlignment="1">
      <alignment horizontal="center" vertical="center"/>
      <protection/>
    </xf>
    <xf numFmtId="20" fontId="21" fillId="34" borderId="110" xfId="66" applyNumberFormat="1" applyFont="1" applyFill="1" applyBorder="1" applyAlignment="1">
      <alignment horizontal="center" vertical="center"/>
      <protection/>
    </xf>
    <xf numFmtId="0" fontId="21" fillId="34" borderId="109" xfId="67" applyFont="1" applyFill="1" applyBorder="1" applyAlignment="1">
      <alignment horizontal="center" vertical="center"/>
      <protection/>
    </xf>
    <xf numFmtId="0" fontId="21" fillId="34" borderId="36" xfId="67" applyFont="1" applyFill="1" applyBorder="1" applyAlignment="1">
      <alignment horizontal="center" vertical="center"/>
      <protection/>
    </xf>
    <xf numFmtId="0" fontId="21" fillId="34" borderId="111" xfId="67" applyFont="1" applyFill="1" applyBorder="1" applyAlignment="1">
      <alignment horizontal="center" vertical="center"/>
      <protection/>
    </xf>
    <xf numFmtId="0" fontId="21" fillId="34" borderId="112" xfId="67" applyFont="1" applyFill="1" applyBorder="1">
      <alignment/>
      <protection/>
    </xf>
    <xf numFmtId="0" fontId="21" fillId="34" borderId="35" xfId="67" applyFont="1" applyFill="1" applyBorder="1">
      <alignment/>
      <protection/>
    </xf>
    <xf numFmtId="0" fontId="21" fillId="34" borderId="109" xfId="66" applyFont="1" applyFill="1" applyBorder="1" applyAlignment="1">
      <alignment horizontal="center" vertical="center"/>
      <protection/>
    </xf>
    <xf numFmtId="0" fontId="21" fillId="34" borderId="36" xfId="66" applyFont="1" applyFill="1" applyBorder="1" applyAlignment="1">
      <alignment horizontal="center" vertical="center"/>
      <protection/>
    </xf>
    <xf numFmtId="0" fontId="21" fillId="34" borderId="111" xfId="66" applyFont="1" applyFill="1" applyBorder="1" applyAlignment="1">
      <alignment horizontal="center" vertical="center"/>
      <protection/>
    </xf>
    <xf numFmtId="0" fontId="21" fillId="34" borderId="113" xfId="66" applyFont="1" applyFill="1" applyBorder="1" applyAlignment="1">
      <alignment horizontal="center" vertical="center"/>
      <protection/>
    </xf>
    <xf numFmtId="0" fontId="21" fillId="34" borderId="110" xfId="66" applyFont="1" applyFill="1" applyBorder="1" applyAlignment="1">
      <alignment horizontal="center" vertical="center"/>
      <protection/>
    </xf>
    <xf numFmtId="0" fontId="21" fillId="34" borderId="34" xfId="66" applyFont="1" applyFill="1" applyBorder="1" applyAlignment="1">
      <alignment horizontal="center" vertical="center"/>
      <protection/>
    </xf>
    <xf numFmtId="0" fontId="21" fillId="39" borderId="61" xfId="66" applyFont="1" applyFill="1" applyBorder="1" applyAlignment="1">
      <alignment horizontal="center" vertical="center"/>
      <protection/>
    </xf>
    <xf numFmtId="0" fontId="21" fillId="39" borderId="62" xfId="66" applyFont="1" applyFill="1" applyBorder="1" applyAlignment="1">
      <alignment horizontal="center" vertical="center"/>
      <protection/>
    </xf>
    <xf numFmtId="0" fontId="21" fillId="34" borderId="38" xfId="66" applyFont="1" applyFill="1" applyBorder="1" applyAlignment="1">
      <alignment horizontal="center" vertical="center"/>
      <protection/>
    </xf>
    <xf numFmtId="0" fontId="21" fillId="40" borderId="113" xfId="66" applyFont="1" applyFill="1" applyBorder="1" applyAlignment="1">
      <alignment horizontal="center" vertical="center" shrinkToFit="1"/>
      <protection/>
    </xf>
    <xf numFmtId="0" fontId="21" fillId="40" borderId="36" xfId="66" applyFont="1" applyFill="1" applyBorder="1" applyAlignment="1">
      <alignment horizontal="center" vertical="center" shrinkToFit="1"/>
      <protection/>
    </xf>
    <xf numFmtId="0" fontId="21" fillId="40" borderId="110" xfId="66" applyFont="1" applyFill="1" applyBorder="1" applyAlignment="1">
      <alignment horizontal="center" vertical="center" shrinkToFit="1"/>
      <protection/>
    </xf>
    <xf numFmtId="0" fontId="21" fillId="40" borderId="61" xfId="66" applyFont="1" applyFill="1" applyBorder="1" applyAlignment="1">
      <alignment horizontal="center" vertical="center" shrinkToFit="1"/>
      <protection/>
    </xf>
    <xf numFmtId="0" fontId="21" fillId="40" borderId="25" xfId="66" applyFont="1" applyFill="1" applyBorder="1" applyAlignment="1">
      <alignment horizontal="center" vertical="center" shrinkToFit="1"/>
      <protection/>
    </xf>
    <xf numFmtId="0" fontId="21" fillId="40" borderId="62" xfId="66" applyFont="1" applyFill="1" applyBorder="1" applyAlignment="1">
      <alignment horizontal="center" vertical="center" shrinkToFit="1"/>
      <protection/>
    </xf>
    <xf numFmtId="0" fontId="21" fillId="39" borderId="109" xfId="66" applyFont="1" applyFill="1" applyBorder="1" applyAlignment="1">
      <alignment horizontal="center" vertical="center"/>
      <protection/>
    </xf>
    <xf numFmtId="0" fontId="21" fillId="39" borderId="36" xfId="66" applyFont="1" applyFill="1" applyBorder="1" applyAlignment="1">
      <alignment horizontal="center" vertical="center"/>
      <protection/>
    </xf>
    <xf numFmtId="0" fontId="21" fillId="39" borderId="111" xfId="66" applyFont="1" applyFill="1" applyBorder="1" applyAlignment="1">
      <alignment horizontal="center" vertical="center"/>
      <protection/>
    </xf>
    <xf numFmtId="0" fontId="21" fillId="34" borderId="105" xfId="67" applyFont="1" applyFill="1" applyBorder="1" applyAlignment="1">
      <alignment horizontal="center" vertical="center"/>
      <protection/>
    </xf>
    <xf numFmtId="0" fontId="21" fillId="34" borderId="67" xfId="67" applyFont="1" applyFill="1" applyBorder="1" applyAlignment="1">
      <alignment horizontal="center" vertical="center"/>
      <protection/>
    </xf>
    <xf numFmtId="0" fontId="21" fillId="34" borderId="107" xfId="67" applyFont="1" applyFill="1" applyBorder="1" applyAlignment="1">
      <alignment horizontal="center" vertical="center"/>
      <protection/>
    </xf>
    <xf numFmtId="0" fontId="21" fillId="34" borderId="114" xfId="67" applyFont="1" applyFill="1" applyBorder="1" applyAlignment="1">
      <alignment horizontal="center" vertical="center"/>
      <protection/>
    </xf>
    <xf numFmtId="0" fontId="21" fillId="34" borderId="106" xfId="67" applyFont="1" applyFill="1" applyBorder="1" applyAlignment="1">
      <alignment horizontal="center" vertical="center"/>
      <protection/>
    </xf>
    <xf numFmtId="0" fontId="21" fillId="34" borderId="114" xfId="66" applyFont="1" applyFill="1" applyBorder="1" applyAlignment="1">
      <alignment horizontal="center" vertical="center"/>
      <protection/>
    </xf>
    <xf numFmtId="0" fontId="21" fillId="34" borderId="106" xfId="66" applyFont="1" applyFill="1" applyBorder="1" applyAlignment="1">
      <alignment horizontal="center" vertical="center"/>
      <protection/>
    </xf>
    <xf numFmtId="0" fontId="21" fillId="34" borderId="115" xfId="66" applyFont="1" applyFill="1" applyBorder="1" applyAlignment="1">
      <alignment horizontal="center" vertical="center"/>
      <protection/>
    </xf>
    <xf numFmtId="0" fontId="21" fillId="34" borderId="92" xfId="66" applyFont="1" applyFill="1" applyBorder="1" applyAlignment="1">
      <alignment horizontal="center" vertical="center"/>
      <protection/>
    </xf>
    <xf numFmtId="0" fontId="21" fillId="34" borderId="61" xfId="66" applyFont="1" applyFill="1" applyBorder="1" applyAlignment="1">
      <alignment horizontal="center" vertical="center"/>
      <protection/>
    </xf>
    <xf numFmtId="0" fontId="21" fillId="34" borderId="62" xfId="66" applyFont="1" applyFill="1" applyBorder="1" applyAlignment="1">
      <alignment horizontal="center" vertical="center"/>
      <protection/>
    </xf>
    <xf numFmtId="0" fontId="21" fillId="34" borderId="101" xfId="66" applyFont="1" applyFill="1" applyBorder="1" applyAlignment="1">
      <alignment horizontal="center" vertical="center"/>
      <protection/>
    </xf>
    <xf numFmtId="0" fontId="21" fillId="34" borderId="21" xfId="66" applyFont="1" applyFill="1" applyBorder="1" applyAlignment="1">
      <alignment horizontal="center" vertical="center"/>
      <protection/>
    </xf>
    <xf numFmtId="0" fontId="21" fillId="34" borderId="82" xfId="66" applyFont="1" applyFill="1" applyBorder="1" applyAlignment="1">
      <alignment horizontal="center" vertical="center"/>
      <protection/>
    </xf>
    <xf numFmtId="0" fontId="21" fillId="34" borderId="19" xfId="66" applyFont="1" applyFill="1" applyBorder="1" applyAlignment="1">
      <alignment horizontal="center" vertical="center"/>
      <protection/>
    </xf>
    <xf numFmtId="20" fontId="21" fillId="34" borderId="78" xfId="66" applyNumberFormat="1" applyFont="1" applyFill="1" applyBorder="1" applyAlignment="1">
      <alignment horizontal="center" vertical="center"/>
      <protection/>
    </xf>
    <xf numFmtId="20" fontId="21" fillId="34" borderId="76" xfId="66" applyNumberFormat="1" applyFont="1" applyFill="1" applyBorder="1" applyAlignment="1">
      <alignment horizontal="center" vertical="center"/>
      <protection/>
    </xf>
    <xf numFmtId="0" fontId="21" fillId="34" borderId="18" xfId="67" applyFont="1" applyFill="1" applyBorder="1" applyAlignment="1">
      <alignment horizontal="center" vertical="center"/>
      <protection/>
    </xf>
    <xf numFmtId="0" fontId="21" fillId="34" borderId="21" xfId="67" applyFont="1" applyFill="1" applyBorder="1" applyAlignment="1">
      <alignment horizontal="center" vertical="center"/>
      <protection/>
    </xf>
    <xf numFmtId="0" fontId="21" fillId="34" borderId="99" xfId="67" applyFont="1" applyFill="1" applyBorder="1" applyAlignment="1">
      <alignment horizontal="center" vertical="center"/>
      <protection/>
    </xf>
    <xf numFmtId="0" fontId="21" fillId="34" borderId="100" xfId="67" applyFont="1" applyFill="1" applyBorder="1">
      <alignment/>
      <protection/>
    </xf>
    <xf numFmtId="0" fontId="21" fillId="34" borderId="20" xfId="67" applyFont="1" applyFill="1" applyBorder="1">
      <alignment/>
      <protection/>
    </xf>
    <xf numFmtId="0" fontId="21" fillId="34" borderId="18" xfId="66" applyFont="1" applyFill="1" applyBorder="1" applyAlignment="1">
      <alignment horizontal="center" vertical="center"/>
      <protection/>
    </xf>
    <xf numFmtId="0" fontId="21" fillId="34" borderId="99" xfId="66" applyFont="1" applyFill="1" applyBorder="1" applyAlignment="1">
      <alignment horizontal="center" vertical="center"/>
      <protection/>
    </xf>
    <xf numFmtId="0" fontId="21" fillId="34" borderId="78" xfId="67" applyFont="1" applyFill="1" applyBorder="1" applyAlignment="1">
      <alignment horizontal="center" vertical="center"/>
      <protection/>
    </xf>
    <xf numFmtId="0" fontId="21" fillId="34" borderId="40" xfId="67" applyFont="1" applyFill="1" applyBorder="1" applyAlignment="1">
      <alignment horizontal="center" vertical="center"/>
      <protection/>
    </xf>
    <xf numFmtId="0" fontId="21" fillId="34" borderId="79" xfId="67" applyFont="1" applyFill="1" applyBorder="1" applyAlignment="1">
      <alignment horizontal="center" vertical="center"/>
      <protection/>
    </xf>
    <xf numFmtId="0" fontId="21" fillId="34" borderId="89" xfId="67" applyFont="1" applyFill="1" applyBorder="1">
      <alignment/>
      <protection/>
    </xf>
    <xf numFmtId="0" fontId="21" fillId="34" borderId="39" xfId="67" applyFont="1" applyFill="1" applyBorder="1">
      <alignment/>
      <protection/>
    </xf>
    <xf numFmtId="0" fontId="21" fillId="34" borderId="78" xfId="66" applyFont="1" applyFill="1" applyBorder="1" applyAlignment="1">
      <alignment horizontal="center" vertical="center"/>
      <protection/>
    </xf>
    <xf numFmtId="0" fontId="21" fillId="34" borderId="40" xfId="66" applyFont="1" applyFill="1" applyBorder="1" applyAlignment="1">
      <alignment horizontal="center" vertical="center"/>
      <protection/>
    </xf>
    <xf numFmtId="0" fontId="21" fillId="34" borderId="79" xfId="66" applyFont="1" applyFill="1" applyBorder="1" applyAlignment="1">
      <alignment horizontal="center" vertical="center"/>
      <protection/>
    </xf>
    <xf numFmtId="0" fontId="21" fillId="34" borderId="75" xfId="66" applyFont="1" applyFill="1" applyBorder="1" applyAlignment="1">
      <alignment horizontal="center" vertical="center"/>
      <protection/>
    </xf>
    <xf numFmtId="0" fontId="21" fillId="34" borderId="76" xfId="66" applyFont="1" applyFill="1" applyBorder="1" applyAlignment="1">
      <alignment horizontal="center" vertical="center"/>
      <protection/>
    </xf>
    <xf numFmtId="20" fontId="21" fillId="35" borderId="78" xfId="66" applyNumberFormat="1" applyFont="1" applyFill="1" applyBorder="1" applyAlignment="1">
      <alignment horizontal="center" vertical="center"/>
      <protection/>
    </xf>
    <xf numFmtId="20" fontId="21" fillId="35" borderId="76" xfId="66" applyNumberFormat="1" applyFont="1" applyFill="1" applyBorder="1" applyAlignment="1">
      <alignment horizontal="center" vertical="center"/>
      <protection/>
    </xf>
    <xf numFmtId="0" fontId="21" fillId="35" borderId="78" xfId="66" applyFont="1" applyFill="1" applyBorder="1" applyAlignment="1">
      <alignment horizontal="center" vertical="center"/>
      <protection/>
    </xf>
    <xf numFmtId="0" fontId="21" fillId="35" borderId="40" xfId="66" applyFont="1" applyFill="1" applyBorder="1" applyAlignment="1">
      <alignment horizontal="center" vertical="center"/>
      <protection/>
    </xf>
    <xf numFmtId="0" fontId="21" fillId="35" borderId="76" xfId="66" applyFont="1" applyFill="1" applyBorder="1" applyAlignment="1">
      <alignment horizontal="center" vertical="center"/>
      <protection/>
    </xf>
    <xf numFmtId="0" fontId="21" fillId="35" borderId="19" xfId="66" applyFont="1" applyFill="1" applyBorder="1" applyAlignment="1">
      <alignment horizontal="center" vertical="center"/>
      <protection/>
    </xf>
    <xf numFmtId="0" fontId="21" fillId="34" borderId="101" xfId="66" applyFont="1" applyFill="1" applyBorder="1" applyAlignment="1">
      <alignment horizontal="center" vertical="center" shrinkToFit="1"/>
      <protection/>
    </xf>
    <xf numFmtId="0" fontId="21" fillId="34" borderId="21" xfId="66" applyFont="1" applyFill="1" applyBorder="1" applyAlignment="1">
      <alignment horizontal="center" vertical="center" shrinkToFit="1"/>
      <protection/>
    </xf>
    <xf numFmtId="0" fontId="21" fillId="34" borderId="82" xfId="66" applyFont="1" applyFill="1" applyBorder="1" applyAlignment="1">
      <alignment horizontal="center" vertical="center" shrinkToFit="1"/>
      <protection/>
    </xf>
    <xf numFmtId="0" fontId="21" fillId="34" borderId="19" xfId="66" applyFont="1" applyFill="1" applyBorder="1" applyAlignment="1">
      <alignment horizontal="center" vertical="center" shrinkToFit="1"/>
      <protection/>
    </xf>
    <xf numFmtId="20" fontId="21" fillId="34" borderId="78" xfId="66" applyNumberFormat="1" applyFont="1" applyFill="1" applyBorder="1" applyAlignment="1">
      <alignment horizontal="center" vertical="center" shrinkToFit="1"/>
      <protection/>
    </xf>
    <xf numFmtId="20" fontId="21" fillId="34" borderId="76" xfId="66" applyNumberFormat="1" applyFont="1" applyFill="1" applyBorder="1" applyAlignment="1">
      <alignment horizontal="center" vertical="center" shrinkToFit="1"/>
      <protection/>
    </xf>
    <xf numFmtId="0" fontId="21" fillId="34" borderId="18" xfId="67" applyFont="1" applyFill="1" applyBorder="1" applyAlignment="1">
      <alignment horizontal="center" vertical="center" shrinkToFit="1"/>
      <protection/>
    </xf>
    <xf numFmtId="0" fontId="21" fillId="34" borderId="21" xfId="67" applyFont="1" applyFill="1" applyBorder="1" applyAlignment="1">
      <alignment horizontal="center" vertical="center" shrinkToFit="1"/>
      <protection/>
    </xf>
    <xf numFmtId="20" fontId="21" fillId="34" borderId="18" xfId="66" applyNumberFormat="1" applyFont="1" applyFill="1" applyBorder="1" applyAlignment="1">
      <alignment horizontal="center" vertical="center" shrinkToFit="1"/>
      <protection/>
    </xf>
    <xf numFmtId="20" fontId="21" fillId="34" borderId="82" xfId="66" applyNumberFormat="1" applyFont="1" applyFill="1" applyBorder="1" applyAlignment="1">
      <alignment horizontal="center" vertical="center" shrinkToFit="1"/>
      <protection/>
    </xf>
    <xf numFmtId="0" fontId="21" fillId="34" borderId="99" xfId="67" applyFont="1" applyFill="1" applyBorder="1" applyAlignment="1">
      <alignment horizontal="center" vertical="center" shrinkToFit="1"/>
      <protection/>
    </xf>
    <xf numFmtId="0" fontId="21" fillId="34" borderId="100" xfId="67" applyFont="1" applyFill="1" applyBorder="1" applyAlignment="1">
      <alignment shrinkToFit="1"/>
      <protection/>
    </xf>
    <xf numFmtId="0" fontId="21" fillId="34" borderId="20" xfId="67" applyFont="1" applyFill="1" applyBorder="1" applyAlignment="1">
      <alignment shrinkToFit="1"/>
      <protection/>
    </xf>
    <xf numFmtId="0" fontId="21" fillId="34" borderId="18" xfId="66" applyFont="1" applyFill="1" applyBorder="1" applyAlignment="1">
      <alignment horizontal="center" vertical="center" shrinkToFit="1"/>
      <protection/>
    </xf>
    <xf numFmtId="0" fontId="21" fillId="34" borderId="99" xfId="66" applyFont="1" applyFill="1" applyBorder="1" applyAlignment="1">
      <alignment horizontal="center" vertical="center" shrinkToFit="1"/>
      <protection/>
    </xf>
    <xf numFmtId="0" fontId="21" fillId="34" borderId="78" xfId="67" applyFont="1" applyFill="1" applyBorder="1" applyAlignment="1">
      <alignment horizontal="center" vertical="center" shrinkToFit="1"/>
      <protection/>
    </xf>
    <xf numFmtId="0" fontId="21" fillId="34" borderId="40" xfId="67" applyFont="1" applyFill="1" applyBorder="1" applyAlignment="1">
      <alignment horizontal="center" vertical="center" shrinkToFit="1"/>
      <protection/>
    </xf>
    <xf numFmtId="0" fontId="21" fillId="34" borderId="79" xfId="67" applyFont="1" applyFill="1" applyBorder="1" applyAlignment="1">
      <alignment horizontal="center" vertical="center" shrinkToFit="1"/>
      <protection/>
    </xf>
    <xf numFmtId="0" fontId="21" fillId="34" borderId="89" xfId="67" applyFont="1" applyFill="1" applyBorder="1" applyAlignment="1">
      <alignment shrinkToFit="1"/>
      <protection/>
    </xf>
    <xf numFmtId="0" fontId="21" fillId="34" borderId="39" xfId="67" applyFont="1" applyFill="1" applyBorder="1" applyAlignment="1">
      <alignment shrinkToFit="1"/>
      <protection/>
    </xf>
    <xf numFmtId="20" fontId="21" fillId="34" borderId="30" xfId="66" applyNumberFormat="1" applyFont="1" applyFill="1" applyBorder="1" applyAlignment="1">
      <alignment horizontal="center" vertical="center" shrinkToFit="1"/>
      <protection/>
    </xf>
    <xf numFmtId="20" fontId="21" fillId="34" borderId="92" xfId="66" applyNumberFormat="1" applyFont="1" applyFill="1" applyBorder="1" applyAlignment="1">
      <alignment horizontal="center" vertical="center" shrinkToFit="1"/>
      <protection/>
    </xf>
    <xf numFmtId="0" fontId="21" fillId="34" borderId="81" xfId="67" applyFont="1" applyFill="1" applyBorder="1" applyAlignment="1">
      <alignment horizontal="center" vertical="center" shrinkToFit="1"/>
      <protection/>
    </xf>
    <xf numFmtId="0" fontId="21" fillId="34" borderId="25" xfId="67" applyFont="1" applyFill="1" applyBorder="1" applyAlignment="1">
      <alignment horizontal="center" vertical="center" shrinkToFit="1"/>
      <protection/>
    </xf>
    <xf numFmtId="0" fontId="21" fillId="34" borderId="97" xfId="67" applyFont="1" applyFill="1" applyBorder="1" applyAlignment="1">
      <alignment horizontal="center" vertical="center" shrinkToFit="1"/>
      <protection/>
    </xf>
    <xf numFmtId="0" fontId="21" fillId="34" borderId="98" xfId="67" applyFont="1" applyFill="1" applyBorder="1" applyAlignment="1">
      <alignment shrinkToFit="1"/>
      <protection/>
    </xf>
    <xf numFmtId="0" fontId="21" fillId="34" borderId="24" xfId="67" applyFont="1" applyFill="1" applyBorder="1" applyAlignment="1">
      <alignment shrinkToFit="1"/>
      <protection/>
    </xf>
    <xf numFmtId="20" fontId="21" fillId="34" borderId="116" xfId="66" applyNumberFormat="1" applyFont="1" applyFill="1" applyBorder="1" applyAlignment="1">
      <alignment horizontal="center" vertical="center" shrinkToFit="1"/>
      <protection/>
    </xf>
    <xf numFmtId="20" fontId="21" fillId="34" borderId="117" xfId="66" applyNumberFormat="1" applyFont="1" applyFill="1" applyBorder="1" applyAlignment="1">
      <alignment horizontal="center" vertical="center" shrinkToFit="1"/>
      <protection/>
    </xf>
    <xf numFmtId="0" fontId="21" fillId="34" borderId="116" xfId="67" applyFont="1" applyFill="1" applyBorder="1" applyAlignment="1">
      <alignment horizontal="center" vertical="center" shrinkToFit="1"/>
      <protection/>
    </xf>
    <xf numFmtId="0" fontId="21" fillId="34" borderId="45" xfId="67" applyFont="1" applyFill="1" applyBorder="1" applyAlignment="1">
      <alignment horizontal="center" vertical="center" shrinkToFit="1"/>
      <protection/>
    </xf>
    <xf numFmtId="0" fontId="21" fillId="34" borderId="118" xfId="67" applyFont="1" applyFill="1" applyBorder="1" applyAlignment="1">
      <alignment horizontal="center" vertical="center" shrinkToFit="1"/>
      <protection/>
    </xf>
    <xf numFmtId="0" fontId="21" fillId="34" borderId="119" xfId="67" applyFont="1" applyFill="1" applyBorder="1" applyAlignment="1">
      <alignment shrinkToFit="1"/>
      <protection/>
    </xf>
    <xf numFmtId="0" fontId="21" fillId="34" borderId="59" xfId="67" applyFont="1" applyFill="1" applyBorder="1" applyAlignment="1">
      <alignment shrinkToFit="1"/>
      <protection/>
    </xf>
    <xf numFmtId="0" fontId="21" fillId="34" borderId="116" xfId="66" applyFont="1" applyFill="1" applyBorder="1" applyAlignment="1">
      <alignment horizontal="center" vertical="center" shrinkToFit="1"/>
      <protection/>
    </xf>
    <xf numFmtId="0" fontId="21" fillId="34" borderId="45" xfId="66" applyFont="1" applyFill="1" applyBorder="1" applyAlignment="1">
      <alignment horizontal="center" vertical="center" shrinkToFit="1"/>
      <protection/>
    </xf>
    <xf numFmtId="0" fontId="21" fillId="34" borderId="118" xfId="66" applyFont="1" applyFill="1" applyBorder="1" applyAlignment="1">
      <alignment horizontal="center" vertical="center" shrinkToFit="1"/>
      <protection/>
    </xf>
    <xf numFmtId="20" fontId="21" fillId="34" borderId="109" xfId="66" applyNumberFormat="1" applyFont="1" applyFill="1" applyBorder="1" applyAlignment="1">
      <alignment horizontal="center" vertical="center" shrinkToFit="1"/>
      <protection/>
    </xf>
    <xf numFmtId="20" fontId="21" fillId="34" borderId="110" xfId="66" applyNumberFormat="1" applyFont="1" applyFill="1" applyBorder="1" applyAlignment="1">
      <alignment horizontal="center" vertical="center" shrinkToFit="1"/>
      <protection/>
    </xf>
    <xf numFmtId="0" fontId="21" fillId="34" borderId="109" xfId="67" applyFont="1" applyFill="1" applyBorder="1" applyAlignment="1">
      <alignment horizontal="center" vertical="center" shrinkToFit="1"/>
      <protection/>
    </xf>
    <xf numFmtId="0" fontId="21" fillId="34" borderId="36" xfId="67" applyFont="1" applyFill="1" applyBorder="1" applyAlignment="1">
      <alignment horizontal="center" vertical="center" shrinkToFit="1"/>
      <protection/>
    </xf>
    <xf numFmtId="0" fontId="21" fillId="34" borderId="111" xfId="67" applyFont="1" applyFill="1" applyBorder="1" applyAlignment="1">
      <alignment horizontal="center" vertical="center" shrinkToFit="1"/>
      <protection/>
    </xf>
    <xf numFmtId="0" fontId="21" fillId="34" borderId="112" xfId="67" applyFont="1" applyFill="1" applyBorder="1" applyAlignment="1">
      <alignment shrinkToFit="1"/>
      <protection/>
    </xf>
    <xf numFmtId="0" fontId="21" fillId="34" borderId="35" xfId="67" applyFont="1" applyFill="1" applyBorder="1" applyAlignment="1">
      <alignment shrinkToFit="1"/>
      <protection/>
    </xf>
    <xf numFmtId="0" fontId="21" fillId="34" borderId="109" xfId="66" applyFont="1" applyFill="1" applyBorder="1" applyAlignment="1">
      <alignment horizontal="center" vertical="center" shrinkToFit="1"/>
      <protection/>
    </xf>
    <xf numFmtId="0" fontId="21" fillId="34" borderId="36" xfId="66" applyFont="1" applyFill="1" applyBorder="1" applyAlignment="1">
      <alignment horizontal="center" vertical="center" shrinkToFit="1"/>
      <protection/>
    </xf>
    <xf numFmtId="0" fontId="21" fillId="34" borderId="111" xfId="66" applyFont="1" applyFill="1" applyBorder="1" applyAlignment="1">
      <alignment horizontal="center" vertical="center" shrinkToFit="1"/>
      <protection/>
    </xf>
    <xf numFmtId="0" fontId="21" fillId="34" borderId="113" xfId="66" applyFont="1" applyFill="1" applyBorder="1" applyAlignment="1">
      <alignment horizontal="center" vertical="center" shrinkToFit="1"/>
      <protection/>
    </xf>
    <xf numFmtId="0" fontId="21" fillId="34" borderId="110" xfId="66" applyFont="1" applyFill="1" applyBorder="1" applyAlignment="1">
      <alignment horizontal="center" vertical="center" shrinkToFit="1"/>
      <protection/>
    </xf>
    <xf numFmtId="0" fontId="21" fillId="34" borderId="34" xfId="66" applyFont="1" applyFill="1" applyBorder="1" applyAlignment="1">
      <alignment horizontal="center" vertical="center" shrinkToFit="1"/>
      <protection/>
    </xf>
    <xf numFmtId="0" fontId="21" fillId="34" borderId="120" xfId="66" applyFont="1" applyFill="1" applyBorder="1" applyAlignment="1">
      <alignment horizontal="center" vertical="center" shrinkToFit="1"/>
      <protection/>
    </xf>
    <xf numFmtId="0" fontId="21" fillId="34" borderId="117" xfId="66" applyFont="1" applyFill="1" applyBorder="1" applyAlignment="1">
      <alignment horizontal="center" vertical="center" shrinkToFit="1"/>
      <protection/>
    </xf>
    <xf numFmtId="0" fontId="21" fillId="34" borderId="42" xfId="66" applyFont="1" applyFill="1" applyBorder="1" applyAlignment="1">
      <alignment horizontal="center" vertical="center" shrinkToFit="1"/>
      <protection/>
    </xf>
    <xf numFmtId="0" fontId="21" fillId="34" borderId="61" xfId="66" applyFont="1" applyFill="1" applyBorder="1" applyAlignment="1">
      <alignment horizontal="center" vertical="center" shrinkToFit="1"/>
      <protection/>
    </xf>
    <xf numFmtId="0" fontId="21" fillId="34" borderId="25" xfId="66" applyFont="1" applyFill="1" applyBorder="1" applyAlignment="1">
      <alignment horizontal="center" vertical="center" shrinkToFit="1"/>
      <protection/>
    </xf>
    <xf numFmtId="0" fontId="21" fillId="34" borderId="62" xfId="66" applyFont="1" applyFill="1" applyBorder="1" applyAlignment="1">
      <alignment horizontal="center" vertical="center" shrinkToFit="1"/>
      <protection/>
    </xf>
    <xf numFmtId="0" fontId="21" fillId="34" borderId="38" xfId="66" applyFont="1" applyFill="1" applyBorder="1" applyAlignment="1">
      <alignment horizontal="center" vertical="center" shrinkToFit="1"/>
      <protection/>
    </xf>
    <xf numFmtId="0" fontId="21" fillId="34" borderId="17" xfId="66" applyFont="1" applyFill="1" applyBorder="1" applyAlignment="1">
      <alignment horizontal="center" vertical="center" shrinkToFit="1"/>
      <protection/>
    </xf>
    <xf numFmtId="0" fontId="21" fillId="34" borderId="81" xfId="66" applyFont="1" applyFill="1" applyBorder="1" applyAlignment="1">
      <alignment horizontal="center" vertical="center" shrinkToFit="1"/>
      <protection/>
    </xf>
    <xf numFmtId="0" fontId="21" fillId="34" borderId="97" xfId="66" applyFont="1" applyFill="1" applyBorder="1" applyAlignment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_09 クラブユース U15宮城日程．結果 0429" xfId="64"/>
    <cellStyle name="標準_８チ‐ムリ‐グ表(原本）" xfId="65"/>
    <cellStyle name="標準_Cグループ日程(1)" xfId="66"/>
    <cellStyle name="標準_Sheet1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</xdr:row>
      <xdr:rowOff>0</xdr:rowOff>
    </xdr:from>
    <xdr:to>
      <xdr:col>14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0" y="3705225"/>
          <a:ext cx="2571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37</xdr:row>
      <xdr:rowOff>9525</xdr:rowOff>
    </xdr:from>
    <xdr:to>
      <xdr:col>14</xdr:col>
      <xdr:colOff>0</xdr:colOff>
      <xdr:row>45</xdr:row>
      <xdr:rowOff>0</xdr:rowOff>
    </xdr:to>
    <xdr:sp>
      <xdr:nvSpPr>
        <xdr:cNvPr id="2" name="Line 1"/>
        <xdr:cNvSpPr>
          <a:spLocks/>
        </xdr:cNvSpPr>
      </xdr:nvSpPr>
      <xdr:spPr>
        <a:xfrm>
          <a:off x="1143000" y="7067550"/>
          <a:ext cx="257175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914400</xdr:colOff>
      <xdr:row>53</xdr:row>
      <xdr:rowOff>9525</xdr:rowOff>
    </xdr:from>
    <xdr:to>
      <xdr:col>11</xdr:col>
      <xdr:colOff>0</xdr:colOff>
      <xdr:row>59</xdr:row>
      <xdr:rowOff>0</xdr:rowOff>
    </xdr:to>
    <xdr:sp>
      <xdr:nvSpPr>
        <xdr:cNvPr id="3" name="Line 1"/>
        <xdr:cNvSpPr>
          <a:spLocks/>
        </xdr:cNvSpPr>
      </xdr:nvSpPr>
      <xdr:spPr>
        <a:xfrm>
          <a:off x="1104900" y="9848850"/>
          <a:ext cx="19621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70</xdr:row>
      <xdr:rowOff>9525</xdr:rowOff>
    </xdr:from>
    <xdr:to>
      <xdr:col>14</xdr:col>
      <xdr:colOff>9525</xdr:colOff>
      <xdr:row>78</xdr:row>
      <xdr:rowOff>0</xdr:rowOff>
    </xdr:to>
    <xdr:sp>
      <xdr:nvSpPr>
        <xdr:cNvPr id="4" name="Line 1"/>
        <xdr:cNvSpPr>
          <a:spLocks/>
        </xdr:cNvSpPr>
      </xdr:nvSpPr>
      <xdr:spPr>
        <a:xfrm>
          <a:off x="1143000" y="12896850"/>
          <a:ext cx="25812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103</xdr:row>
      <xdr:rowOff>0</xdr:rowOff>
    </xdr:from>
    <xdr:to>
      <xdr:col>14</xdr:col>
      <xdr:colOff>9525</xdr:colOff>
      <xdr:row>111</xdr:row>
      <xdr:rowOff>0</xdr:rowOff>
    </xdr:to>
    <xdr:sp>
      <xdr:nvSpPr>
        <xdr:cNvPr id="5" name="Line 1"/>
        <xdr:cNvSpPr>
          <a:spLocks/>
        </xdr:cNvSpPr>
      </xdr:nvSpPr>
      <xdr:spPr>
        <a:xfrm>
          <a:off x="1143000" y="18745200"/>
          <a:ext cx="25812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11</xdr:col>
      <xdr:colOff>19050</xdr:colOff>
      <xdr:row>91</xdr:row>
      <xdr:rowOff>142875</xdr:rowOff>
    </xdr:to>
    <xdr:sp>
      <xdr:nvSpPr>
        <xdr:cNvPr id="6" name="Line 1"/>
        <xdr:cNvSpPr>
          <a:spLocks/>
        </xdr:cNvSpPr>
      </xdr:nvSpPr>
      <xdr:spPr>
        <a:xfrm>
          <a:off x="1123950" y="15668625"/>
          <a:ext cx="19621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54</xdr:row>
      <xdr:rowOff>9525</xdr:rowOff>
    </xdr:from>
    <xdr:to>
      <xdr:col>0</xdr:col>
      <xdr:colOff>314325</xdr:colOff>
      <xdr:row>58</xdr:row>
      <xdr:rowOff>161925</xdr:rowOff>
    </xdr:to>
    <xdr:sp>
      <xdr:nvSpPr>
        <xdr:cNvPr id="1" name="直線コネクタ 46"/>
        <xdr:cNvSpPr>
          <a:spLocks/>
        </xdr:cNvSpPr>
      </xdr:nvSpPr>
      <xdr:spPr>
        <a:xfrm flipH="1" flipV="1">
          <a:off x="314325" y="104108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54</xdr:row>
      <xdr:rowOff>28575</xdr:rowOff>
    </xdr:from>
    <xdr:to>
      <xdr:col>2</xdr:col>
      <xdr:colOff>371475</xdr:colOff>
      <xdr:row>59</xdr:row>
      <xdr:rowOff>0</xdr:rowOff>
    </xdr:to>
    <xdr:sp>
      <xdr:nvSpPr>
        <xdr:cNvPr id="2" name="直線コネクタ 48"/>
        <xdr:cNvSpPr>
          <a:spLocks/>
        </xdr:cNvSpPr>
      </xdr:nvSpPr>
      <xdr:spPr>
        <a:xfrm flipV="1">
          <a:off x="1743075" y="10429875"/>
          <a:ext cx="0" cy="828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54</xdr:row>
      <xdr:rowOff>19050</xdr:rowOff>
    </xdr:from>
    <xdr:to>
      <xdr:col>4</xdr:col>
      <xdr:colOff>352425</xdr:colOff>
      <xdr:row>59</xdr:row>
      <xdr:rowOff>0</xdr:rowOff>
    </xdr:to>
    <xdr:sp>
      <xdr:nvSpPr>
        <xdr:cNvPr id="3" name="直線コネクタ 49"/>
        <xdr:cNvSpPr>
          <a:spLocks/>
        </xdr:cNvSpPr>
      </xdr:nvSpPr>
      <xdr:spPr>
        <a:xfrm flipH="1" flipV="1">
          <a:off x="3095625" y="10420350"/>
          <a:ext cx="0" cy="838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54</xdr:row>
      <xdr:rowOff>19050</xdr:rowOff>
    </xdr:from>
    <xdr:to>
      <xdr:col>6</xdr:col>
      <xdr:colOff>361950</xdr:colOff>
      <xdr:row>59</xdr:row>
      <xdr:rowOff>0</xdr:rowOff>
    </xdr:to>
    <xdr:sp>
      <xdr:nvSpPr>
        <xdr:cNvPr id="4" name="直線コネクタ 50"/>
        <xdr:cNvSpPr>
          <a:spLocks/>
        </xdr:cNvSpPr>
      </xdr:nvSpPr>
      <xdr:spPr>
        <a:xfrm flipH="1" flipV="1">
          <a:off x="4476750" y="10420350"/>
          <a:ext cx="0" cy="838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361950</xdr:colOff>
      <xdr:row>54</xdr:row>
      <xdr:rowOff>19050</xdr:rowOff>
    </xdr:from>
    <xdr:to>
      <xdr:col>8</xdr:col>
      <xdr:colOff>361950</xdr:colOff>
      <xdr:row>59</xdr:row>
      <xdr:rowOff>0</xdr:rowOff>
    </xdr:to>
    <xdr:sp>
      <xdr:nvSpPr>
        <xdr:cNvPr id="5" name="直線コネクタ 51"/>
        <xdr:cNvSpPr>
          <a:spLocks/>
        </xdr:cNvSpPr>
      </xdr:nvSpPr>
      <xdr:spPr>
        <a:xfrm flipH="1" flipV="1">
          <a:off x="5848350" y="10420350"/>
          <a:ext cx="0" cy="838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352425</xdr:colOff>
      <xdr:row>54</xdr:row>
      <xdr:rowOff>9525</xdr:rowOff>
    </xdr:from>
    <xdr:to>
      <xdr:col>10</xdr:col>
      <xdr:colOff>352425</xdr:colOff>
      <xdr:row>58</xdr:row>
      <xdr:rowOff>161925</xdr:rowOff>
    </xdr:to>
    <xdr:sp>
      <xdr:nvSpPr>
        <xdr:cNvPr id="6" name="直線コネクタ 53"/>
        <xdr:cNvSpPr>
          <a:spLocks/>
        </xdr:cNvSpPr>
      </xdr:nvSpPr>
      <xdr:spPr>
        <a:xfrm flipH="1" flipV="1">
          <a:off x="7210425" y="10410825"/>
          <a:ext cx="0" cy="838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352425</xdr:colOff>
      <xdr:row>54</xdr:row>
      <xdr:rowOff>9525</xdr:rowOff>
    </xdr:from>
    <xdr:to>
      <xdr:col>12</xdr:col>
      <xdr:colOff>352425</xdr:colOff>
      <xdr:row>58</xdr:row>
      <xdr:rowOff>161925</xdr:rowOff>
    </xdr:to>
    <xdr:sp>
      <xdr:nvSpPr>
        <xdr:cNvPr id="7" name="直線コネクタ 55"/>
        <xdr:cNvSpPr>
          <a:spLocks/>
        </xdr:cNvSpPr>
      </xdr:nvSpPr>
      <xdr:spPr>
        <a:xfrm flipH="1" flipV="1">
          <a:off x="8582025" y="10410825"/>
          <a:ext cx="0" cy="838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361950</xdr:colOff>
      <xdr:row>54</xdr:row>
      <xdr:rowOff>0</xdr:rowOff>
    </xdr:from>
    <xdr:to>
      <xdr:col>14</xdr:col>
      <xdr:colOff>361950</xdr:colOff>
      <xdr:row>58</xdr:row>
      <xdr:rowOff>152400</xdr:rowOff>
    </xdr:to>
    <xdr:sp>
      <xdr:nvSpPr>
        <xdr:cNvPr id="8" name="直線コネクタ 57"/>
        <xdr:cNvSpPr>
          <a:spLocks/>
        </xdr:cNvSpPr>
      </xdr:nvSpPr>
      <xdr:spPr>
        <a:xfrm flipH="1" flipV="1">
          <a:off x="9963150" y="10401300"/>
          <a:ext cx="0" cy="838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54</xdr:row>
      <xdr:rowOff>0</xdr:rowOff>
    </xdr:from>
    <xdr:to>
      <xdr:col>6</xdr:col>
      <xdr:colOff>381000</xdr:colOff>
      <xdr:row>54</xdr:row>
      <xdr:rowOff>0</xdr:rowOff>
    </xdr:to>
    <xdr:sp>
      <xdr:nvSpPr>
        <xdr:cNvPr id="9" name="直線コネクタ 58"/>
        <xdr:cNvSpPr>
          <a:spLocks/>
        </xdr:cNvSpPr>
      </xdr:nvSpPr>
      <xdr:spPr>
        <a:xfrm flipH="1">
          <a:off x="3086100" y="10401300"/>
          <a:ext cx="140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54</xdr:row>
      <xdr:rowOff>19050</xdr:rowOff>
    </xdr:from>
    <xdr:to>
      <xdr:col>10</xdr:col>
      <xdr:colOff>352425</xdr:colOff>
      <xdr:row>54</xdr:row>
      <xdr:rowOff>19050</xdr:rowOff>
    </xdr:to>
    <xdr:sp>
      <xdr:nvSpPr>
        <xdr:cNvPr id="10" name="直線コネクタ 60"/>
        <xdr:cNvSpPr>
          <a:spLocks/>
        </xdr:cNvSpPr>
      </xdr:nvSpPr>
      <xdr:spPr>
        <a:xfrm flipH="1">
          <a:off x="5857875" y="10420350"/>
          <a:ext cx="13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54</xdr:row>
      <xdr:rowOff>0</xdr:rowOff>
    </xdr:from>
    <xdr:to>
      <xdr:col>14</xdr:col>
      <xdr:colOff>381000</xdr:colOff>
      <xdr:row>54</xdr:row>
      <xdr:rowOff>0</xdr:rowOff>
    </xdr:to>
    <xdr:sp>
      <xdr:nvSpPr>
        <xdr:cNvPr id="11" name="直線コネクタ 61"/>
        <xdr:cNvSpPr>
          <a:spLocks/>
        </xdr:cNvSpPr>
      </xdr:nvSpPr>
      <xdr:spPr>
        <a:xfrm flipH="1">
          <a:off x="8610600" y="10401300"/>
          <a:ext cx="1371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48</xdr:row>
      <xdr:rowOff>161925</xdr:rowOff>
    </xdr:from>
    <xdr:to>
      <xdr:col>1</xdr:col>
      <xdr:colOff>333375</xdr:colOff>
      <xdr:row>53</xdr:row>
      <xdr:rowOff>142875</xdr:rowOff>
    </xdr:to>
    <xdr:sp>
      <xdr:nvSpPr>
        <xdr:cNvPr id="12" name="直線コネクタ 62"/>
        <xdr:cNvSpPr>
          <a:spLocks/>
        </xdr:cNvSpPr>
      </xdr:nvSpPr>
      <xdr:spPr>
        <a:xfrm flipH="1" flipV="1">
          <a:off x="1019175" y="9534525"/>
          <a:ext cx="0" cy="838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49</xdr:row>
      <xdr:rowOff>9525</xdr:rowOff>
    </xdr:from>
    <xdr:to>
      <xdr:col>5</xdr:col>
      <xdr:colOff>381000</xdr:colOff>
      <xdr:row>53</xdr:row>
      <xdr:rowOff>161925</xdr:rowOff>
    </xdr:to>
    <xdr:sp>
      <xdr:nvSpPr>
        <xdr:cNvPr id="13" name="直線コネクタ 63"/>
        <xdr:cNvSpPr>
          <a:spLocks/>
        </xdr:cNvSpPr>
      </xdr:nvSpPr>
      <xdr:spPr>
        <a:xfrm flipH="1" flipV="1">
          <a:off x="3810000" y="9553575"/>
          <a:ext cx="0" cy="838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49</xdr:row>
      <xdr:rowOff>19050</xdr:rowOff>
    </xdr:from>
    <xdr:to>
      <xdr:col>9</xdr:col>
      <xdr:colOff>323850</xdr:colOff>
      <xdr:row>54</xdr:row>
      <xdr:rowOff>0</xdr:rowOff>
    </xdr:to>
    <xdr:sp>
      <xdr:nvSpPr>
        <xdr:cNvPr id="14" name="直線コネクタ 64"/>
        <xdr:cNvSpPr>
          <a:spLocks/>
        </xdr:cNvSpPr>
      </xdr:nvSpPr>
      <xdr:spPr>
        <a:xfrm flipH="1" flipV="1">
          <a:off x="6496050" y="9563100"/>
          <a:ext cx="0" cy="838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49</xdr:row>
      <xdr:rowOff>28575</xdr:rowOff>
    </xdr:from>
    <xdr:to>
      <xdr:col>13</xdr:col>
      <xdr:colOff>314325</xdr:colOff>
      <xdr:row>54</xdr:row>
      <xdr:rowOff>9525</xdr:rowOff>
    </xdr:to>
    <xdr:sp>
      <xdr:nvSpPr>
        <xdr:cNvPr id="15" name="直線コネクタ 65"/>
        <xdr:cNvSpPr>
          <a:spLocks/>
        </xdr:cNvSpPr>
      </xdr:nvSpPr>
      <xdr:spPr>
        <a:xfrm flipH="1" flipV="1">
          <a:off x="9229725" y="9572625"/>
          <a:ext cx="0" cy="838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49</xdr:row>
      <xdr:rowOff>9525</xdr:rowOff>
    </xdr:from>
    <xdr:to>
      <xdr:col>5</xdr:col>
      <xdr:colOff>390525</xdr:colOff>
      <xdr:row>49</xdr:row>
      <xdr:rowOff>9525</xdr:rowOff>
    </xdr:to>
    <xdr:sp>
      <xdr:nvSpPr>
        <xdr:cNvPr id="16" name="直線コネクタ 66"/>
        <xdr:cNvSpPr>
          <a:spLocks/>
        </xdr:cNvSpPr>
      </xdr:nvSpPr>
      <xdr:spPr>
        <a:xfrm flipH="1">
          <a:off x="1019175" y="9553575"/>
          <a:ext cx="2800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49</xdr:row>
      <xdr:rowOff>9525</xdr:rowOff>
    </xdr:from>
    <xdr:to>
      <xdr:col>13</xdr:col>
      <xdr:colOff>314325</xdr:colOff>
      <xdr:row>49</xdr:row>
      <xdr:rowOff>9525</xdr:rowOff>
    </xdr:to>
    <xdr:sp>
      <xdr:nvSpPr>
        <xdr:cNvPr id="17" name="直線コネクタ 67"/>
        <xdr:cNvSpPr>
          <a:spLocks/>
        </xdr:cNvSpPr>
      </xdr:nvSpPr>
      <xdr:spPr>
        <a:xfrm flipH="1">
          <a:off x="6496050" y="9553575"/>
          <a:ext cx="2733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323850</xdr:colOff>
      <xdr:row>54</xdr:row>
      <xdr:rowOff>19050</xdr:rowOff>
    </xdr:from>
    <xdr:to>
      <xdr:col>2</xdr:col>
      <xdr:colOff>361950</xdr:colOff>
      <xdr:row>54</xdr:row>
      <xdr:rowOff>19050</xdr:rowOff>
    </xdr:to>
    <xdr:sp>
      <xdr:nvSpPr>
        <xdr:cNvPr id="18" name="直線コネクタ 68"/>
        <xdr:cNvSpPr>
          <a:spLocks/>
        </xdr:cNvSpPr>
      </xdr:nvSpPr>
      <xdr:spPr>
        <a:xfrm flipH="1">
          <a:off x="323850" y="10420350"/>
          <a:ext cx="140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44</xdr:row>
      <xdr:rowOff>28575</xdr:rowOff>
    </xdr:from>
    <xdr:to>
      <xdr:col>3</xdr:col>
      <xdr:colOff>314325</xdr:colOff>
      <xdr:row>49</xdr:row>
      <xdr:rowOff>0</xdr:rowOff>
    </xdr:to>
    <xdr:sp>
      <xdr:nvSpPr>
        <xdr:cNvPr id="19" name="直線コネクタ 69"/>
        <xdr:cNvSpPr>
          <a:spLocks/>
        </xdr:cNvSpPr>
      </xdr:nvSpPr>
      <xdr:spPr>
        <a:xfrm flipV="1">
          <a:off x="2371725" y="8715375"/>
          <a:ext cx="0" cy="828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44</xdr:row>
      <xdr:rowOff>9525</xdr:rowOff>
    </xdr:from>
    <xdr:to>
      <xdr:col>11</xdr:col>
      <xdr:colOff>266700</xdr:colOff>
      <xdr:row>48</xdr:row>
      <xdr:rowOff>161925</xdr:rowOff>
    </xdr:to>
    <xdr:sp>
      <xdr:nvSpPr>
        <xdr:cNvPr id="20" name="直線コネクタ 70"/>
        <xdr:cNvSpPr>
          <a:spLocks/>
        </xdr:cNvSpPr>
      </xdr:nvSpPr>
      <xdr:spPr>
        <a:xfrm flipH="1" flipV="1">
          <a:off x="7810500" y="8696325"/>
          <a:ext cx="0" cy="838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44</xdr:row>
      <xdr:rowOff>19050</xdr:rowOff>
    </xdr:from>
    <xdr:to>
      <xdr:col>11</xdr:col>
      <xdr:colOff>304800</xdr:colOff>
      <xdr:row>44</xdr:row>
      <xdr:rowOff>19050</xdr:rowOff>
    </xdr:to>
    <xdr:sp>
      <xdr:nvSpPr>
        <xdr:cNvPr id="21" name="直線コネクタ 71"/>
        <xdr:cNvSpPr>
          <a:spLocks/>
        </xdr:cNvSpPr>
      </xdr:nvSpPr>
      <xdr:spPr>
        <a:xfrm flipH="1">
          <a:off x="2390775" y="8705850"/>
          <a:ext cx="5457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42</xdr:row>
      <xdr:rowOff>85725</xdr:rowOff>
    </xdr:from>
    <xdr:to>
      <xdr:col>7</xdr:col>
      <xdr:colOff>381000</xdr:colOff>
      <xdr:row>44</xdr:row>
      <xdr:rowOff>28575</xdr:rowOff>
    </xdr:to>
    <xdr:sp>
      <xdr:nvSpPr>
        <xdr:cNvPr id="22" name="直線コネクタ 72"/>
        <xdr:cNvSpPr>
          <a:spLocks/>
        </xdr:cNvSpPr>
      </xdr:nvSpPr>
      <xdr:spPr>
        <a:xfrm flipH="1" flipV="1">
          <a:off x="5181600" y="8429625"/>
          <a:ext cx="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676275</xdr:colOff>
      <xdr:row>47</xdr:row>
      <xdr:rowOff>28575</xdr:rowOff>
    </xdr:from>
    <xdr:to>
      <xdr:col>5</xdr:col>
      <xdr:colOff>0</xdr:colOff>
      <xdr:row>49</xdr:row>
      <xdr:rowOff>38100</xdr:rowOff>
    </xdr:to>
    <xdr:sp>
      <xdr:nvSpPr>
        <xdr:cNvPr id="23" name="直線コネクタ 73"/>
        <xdr:cNvSpPr>
          <a:spLocks/>
        </xdr:cNvSpPr>
      </xdr:nvSpPr>
      <xdr:spPr>
        <a:xfrm flipH="1" flipV="1">
          <a:off x="3419475" y="9229725"/>
          <a:ext cx="9525" cy="35242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9525</xdr:colOff>
      <xdr:row>49</xdr:row>
      <xdr:rowOff>9525</xdr:rowOff>
    </xdr:to>
    <xdr:sp>
      <xdr:nvSpPr>
        <xdr:cNvPr id="24" name="直線コネクタ 74"/>
        <xdr:cNvSpPr>
          <a:spLocks/>
        </xdr:cNvSpPr>
      </xdr:nvSpPr>
      <xdr:spPr>
        <a:xfrm flipH="1" flipV="1">
          <a:off x="6858000" y="9201150"/>
          <a:ext cx="9525" cy="35242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9525</xdr:rowOff>
    </xdr:from>
    <xdr:to>
      <xdr:col>10</xdr:col>
      <xdr:colOff>9525</xdr:colOff>
      <xdr:row>47</xdr:row>
      <xdr:rowOff>9525</xdr:rowOff>
    </xdr:to>
    <xdr:sp>
      <xdr:nvSpPr>
        <xdr:cNvPr id="25" name="直線コネクタ 75"/>
        <xdr:cNvSpPr>
          <a:spLocks/>
        </xdr:cNvSpPr>
      </xdr:nvSpPr>
      <xdr:spPr>
        <a:xfrm flipH="1">
          <a:off x="3429000" y="9210675"/>
          <a:ext cx="343852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46</xdr:row>
      <xdr:rowOff>0</xdr:rowOff>
    </xdr:from>
    <xdr:to>
      <xdr:col>7</xdr:col>
      <xdr:colOff>371475</xdr:colOff>
      <xdr:row>47</xdr:row>
      <xdr:rowOff>9525</xdr:rowOff>
    </xdr:to>
    <xdr:sp>
      <xdr:nvSpPr>
        <xdr:cNvPr id="26" name="直線コネクタ 76"/>
        <xdr:cNvSpPr>
          <a:spLocks/>
        </xdr:cNvSpPr>
      </xdr:nvSpPr>
      <xdr:spPr>
        <a:xfrm flipH="1" flipV="1">
          <a:off x="5162550" y="9029700"/>
          <a:ext cx="9525" cy="18097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74</xdr:row>
      <xdr:rowOff>9525</xdr:rowOff>
    </xdr:from>
    <xdr:to>
      <xdr:col>1</xdr:col>
      <xdr:colOff>381000</xdr:colOff>
      <xdr:row>77</xdr:row>
      <xdr:rowOff>9525</xdr:rowOff>
    </xdr:to>
    <xdr:sp>
      <xdr:nvSpPr>
        <xdr:cNvPr id="27" name="直線コネクタ 27"/>
        <xdr:cNvSpPr>
          <a:spLocks/>
        </xdr:cNvSpPr>
      </xdr:nvSpPr>
      <xdr:spPr>
        <a:xfrm flipV="1">
          <a:off x="1066800" y="13839825"/>
          <a:ext cx="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0</xdr:rowOff>
    </xdr:from>
    <xdr:to>
      <xdr:col>0</xdr:col>
      <xdr:colOff>314325</xdr:colOff>
      <xdr:row>77</xdr:row>
      <xdr:rowOff>0</xdr:rowOff>
    </xdr:to>
    <xdr:sp>
      <xdr:nvSpPr>
        <xdr:cNvPr id="28" name="直線コネクタ 29"/>
        <xdr:cNvSpPr>
          <a:spLocks/>
        </xdr:cNvSpPr>
      </xdr:nvSpPr>
      <xdr:spPr>
        <a:xfrm flipV="1">
          <a:off x="314325" y="13830300"/>
          <a:ext cx="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73</xdr:row>
      <xdr:rowOff>161925</xdr:rowOff>
    </xdr:from>
    <xdr:to>
      <xdr:col>2</xdr:col>
      <xdr:colOff>390525</xdr:colOff>
      <xdr:row>76</xdr:row>
      <xdr:rowOff>161925</xdr:rowOff>
    </xdr:to>
    <xdr:sp>
      <xdr:nvSpPr>
        <xdr:cNvPr id="29" name="直線コネクタ 30"/>
        <xdr:cNvSpPr>
          <a:spLocks/>
        </xdr:cNvSpPr>
      </xdr:nvSpPr>
      <xdr:spPr>
        <a:xfrm flipV="1">
          <a:off x="1762125" y="13820775"/>
          <a:ext cx="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74</xdr:row>
      <xdr:rowOff>0</xdr:rowOff>
    </xdr:from>
    <xdr:to>
      <xdr:col>3</xdr:col>
      <xdr:colOff>352425</xdr:colOff>
      <xdr:row>77</xdr:row>
      <xdr:rowOff>0</xdr:rowOff>
    </xdr:to>
    <xdr:sp>
      <xdr:nvSpPr>
        <xdr:cNvPr id="30" name="直線コネクタ 31"/>
        <xdr:cNvSpPr>
          <a:spLocks/>
        </xdr:cNvSpPr>
      </xdr:nvSpPr>
      <xdr:spPr>
        <a:xfrm flipV="1">
          <a:off x="2409825" y="13830300"/>
          <a:ext cx="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74</xdr:row>
      <xdr:rowOff>9525</xdr:rowOff>
    </xdr:from>
    <xdr:to>
      <xdr:col>6</xdr:col>
      <xdr:colOff>304800</xdr:colOff>
      <xdr:row>77</xdr:row>
      <xdr:rowOff>9525</xdr:rowOff>
    </xdr:to>
    <xdr:sp>
      <xdr:nvSpPr>
        <xdr:cNvPr id="31" name="直線コネクタ 32"/>
        <xdr:cNvSpPr>
          <a:spLocks/>
        </xdr:cNvSpPr>
      </xdr:nvSpPr>
      <xdr:spPr>
        <a:xfrm flipV="1">
          <a:off x="4419600" y="13839825"/>
          <a:ext cx="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74</xdr:row>
      <xdr:rowOff>0</xdr:rowOff>
    </xdr:from>
    <xdr:to>
      <xdr:col>7</xdr:col>
      <xdr:colOff>342900</xdr:colOff>
      <xdr:row>77</xdr:row>
      <xdr:rowOff>0</xdr:rowOff>
    </xdr:to>
    <xdr:sp>
      <xdr:nvSpPr>
        <xdr:cNvPr id="32" name="直線コネクタ 33"/>
        <xdr:cNvSpPr>
          <a:spLocks/>
        </xdr:cNvSpPr>
      </xdr:nvSpPr>
      <xdr:spPr>
        <a:xfrm flipV="1">
          <a:off x="5143500" y="13830300"/>
          <a:ext cx="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74</xdr:row>
      <xdr:rowOff>0</xdr:rowOff>
    </xdr:from>
    <xdr:to>
      <xdr:col>4</xdr:col>
      <xdr:colOff>342900</xdr:colOff>
      <xdr:row>77</xdr:row>
      <xdr:rowOff>0</xdr:rowOff>
    </xdr:to>
    <xdr:sp>
      <xdr:nvSpPr>
        <xdr:cNvPr id="33" name="直線コネクタ 34"/>
        <xdr:cNvSpPr>
          <a:spLocks/>
        </xdr:cNvSpPr>
      </xdr:nvSpPr>
      <xdr:spPr>
        <a:xfrm flipV="1">
          <a:off x="3086100" y="13830300"/>
          <a:ext cx="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74</xdr:row>
      <xdr:rowOff>9525</xdr:rowOff>
    </xdr:from>
    <xdr:to>
      <xdr:col>5</xdr:col>
      <xdr:colOff>390525</xdr:colOff>
      <xdr:row>77</xdr:row>
      <xdr:rowOff>9525</xdr:rowOff>
    </xdr:to>
    <xdr:sp>
      <xdr:nvSpPr>
        <xdr:cNvPr id="34" name="直線コネクタ 35"/>
        <xdr:cNvSpPr>
          <a:spLocks/>
        </xdr:cNvSpPr>
      </xdr:nvSpPr>
      <xdr:spPr>
        <a:xfrm flipV="1">
          <a:off x="3819525" y="13839825"/>
          <a:ext cx="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304800</xdr:colOff>
      <xdr:row>74</xdr:row>
      <xdr:rowOff>9525</xdr:rowOff>
    </xdr:from>
    <xdr:to>
      <xdr:col>1</xdr:col>
      <xdr:colOff>390525</xdr:colOff>
      <xdr:row>74</xdr:row>
      <xdr:rowOff>19050</xdr:rowOff>
    </xdr:to>
    <xdr:sp>
      <xdr:nvSpPr>
        <xdr:cNvPr id="35" name="直線コネクタ 36"/>
        <xdr:cNvSpPr>
          <a:spLocks/>
        </xdr:cNvSpPr>
      </xdr:nvSpPr>
      <xdr:spPr>
        <a:xfrm flipH="1">
          <a:off x="304800" y="13839825"/>
          <a:ext cx="7715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74</xdr:row>
      <xdr:rowOff>9525</xdr:rowOff>
    </xdr:from>
    <xdr:to>
      <xdr:col>3</xdr:col>
      <xdr:colOff>371475</xdr:colOff>
      <xdr:row>74</xdr:row>
      <xdr:rowOff>19050</xdr:rowOff>
    </xdr:to>
    <xdr:sp>
      <xdr:nvSpPr>
        <xdr:cNvPr id="36" name="直線コネクタ 39"/>
        <xdr:cNvSpPr>
          <a:spLocks/>
        </xdr:cNvSpPr>
      </xdr:nvSpPr>
      <xdr:spPr>
        <a:xfrm flipH="1" flipV="1">
          <a:off x="1762125" y="13839825"/>
          <a:ext cx="6667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74</xdr:row>
      <xdr:rowOff>9525</xdr:rowOff>
    </xdr:from>
    <xdr:to>
      <xdr:col>7</xdr:col>
      <xdr:colOff>361950</xdr:colOff>
      <xdr:row>74</xdr:row>
      <xdr:rowOff>9525</xdr:rowOff>
    </xdr:to>
    <xdr:sp>
      <xdr:nvSpPr>
        <xdr:cNvPr id="37" name="直線コネクタ 41"/>
        <xdr:cNvSpPr>
          <a:spLocks/>
        </xdr:cNvSpPr>
      </xdr:nvSpPr>
      <xdr:spPr>
        <a:xfrm flipH="1">
          <a:off x="4429125" y="13839825"/>
          <a:ext cx="733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69</xdr:row>
      <xdr:rowOff>9525</xdr:rowOff>
    </xdr:from>
    <xdr:to>
      <xdr:col>2</xdr:col>
      <xdr:colOff>19050</xdr:colOff>
      <xdr:row>72</xdr:row>
      <xdr:rowOff>38100</xdr:rowOff>
    </xdr:to>
    <xdr:sp>
      <xdr:nvSpPr>
        <xdr:cNvPr id="38" name="直線コネクタ 45"/>
        <xdr:cNvSpPr>
          <a:spLocks/>
        </xdr:cNvSpPr>
      </xdr:nvSpPr>
      <xdr:spPr>
        <a:xfrm flipH="1" flipV="1">
          <a:off x="1390650" y="12982575"/>
          <a:ext cx="0" cy="542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72</xdr:row>
      <xdr:rowOff>19050</xdr:rowOff>
    </xdr:from>
    <xdr:to>
      <xdr:col>2</xdr:col>
      <xdr:colOff>676275</xdr:colOff>
      <xdr:row>72</xdr:row>
      <xdr:rowOff>19050</xdr:rowOff>
    </xdr:to>
    <xdr:sp>
      <xdr:nvSpPr>
        <xdr:cNvPr id="39" name="直線コネクタ 47"/>
        <xdr:cNvSpPr>
          <a:spLocks/>
        </xdr:cNvSpPr>
      </xdr:nvSpPr>
      <xdr:spPr>
        <a:xfrm flipH="1">
          <a:off x="714375" y="13506450"/>
          <a:ext cx="1333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72</xdr:row>
      <xdr:rowOff>19050</xdr:rowOff>
    </xdr:from>
    <xdr:to>
      <xdr:col>1</xdr:col>
      <xdr:colOff>9525</xdr:colOff>
      <xdr:row>74</xdr:row>
      <xdr:rowOff>9525</xdr:rowOff>
    </xdr:to>
    <xdr:sp>
      <xdr:nvSpPr>
        <xdr:cNvPr id="40" name="直線コネクタ 52"/>
        <xdr:cNvSpPr>
          <a:spLocks/>
        </xdr:cNvSpPr>
      </xdr:nvSpPr>
      <xdr:spPr>
        <a:xfrm flipH="1" flipV="1">
          <a:off x="695325" y="1350645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9525</xdr:rowOff>
    </xdr:from>
    <xdr:to>
      <xdr:col>3</xdr:col>
      <xdr:colOff>0</xdr:colOff>
      <xdr:row>74</xdr:row>
      <xdr:rowOff>0</xdr:rowOff>
    </xdr:to>
    <xdr:sp>
      <xdr:nvSpPr>
        <xdr:cNvPr id="41" name="直線コネクタ 56"/>
        <xdr:cNvSpPr>
          <a:spLocks/>
        </xdr:cNvSpPr>
      </xdr:nvSpPr>
      <xdr:spPr>
        <a:xfrm flipH="1" flipV="1">
          <a:off x="2057400" y="1349692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72</xdr:row>
      <xdr:rowOff>9525</xdr:rowOff>
    </xdr:from>
    <xdr:to>
      <xdr:col>11</xdr:col>
      <xdr:colOff>0</xdr:colOff>
      <xdr:row>72</xdr:row>
      <xdr:rowOff>9525</xdr:rowOff>
    </xdr:to>
    <xdr:sp>
      <xdr:nvSpPr>
        <xdr:cNvPr id="42" name="直線コネクタ 59"/>
        <xdr:cNvSpPr>
          <a:spLocks/>
        </xdr:cNvSpPr>
      </xdr:nvSpPr>
      <xdr:spPr>
        <a:xfrm flipH="1">
          <a:off x="6172200" y="13496925"/>
          <a:ext cx="1371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69</xdr:row>
      <xdr:rowOff>28575</xdr:rowOff>
    </xdr:from>
    <xdr:to>
      <xdr:col>6</xdr:col>
      <xdr:colOff>19050</xdr:colOff>
      <xdr:row>72</xdr:row>
      <xdr:rowOff>9525</xdr:rowOff>
    </xdr:to>
    <xdr:sp>
      <xdr:nvSpPr>
        <xdr:cNvPr id="43" name="直線コネクタ 77"/>
        <xdr:cNvSpPr>
          <a:spLocks/>
        </xdr:cNvSpPr>
      </xdr:nvSpPr>
      <xdr:spPr>
        <a:xfrm flipV="1">
          <a:off x="4124325" y="13001625"/>
          <a:ext cx="9525" cy="495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71</xdr:row>
      <xdr:rowOff>161925</xdr:rowOff>
    </xdr:from>
    <xdr:to>
      <xdr:col>14</xdr:col>
      <xdr:colOff>352425</xdr:colOff>
      <xdr:row>77</xdr:row>
      <xdr:rowOff>9525</xdr:rowOff>
    </xdr:to>
    <xdr:sp>
      <xdr:nvSpPr>
        <xdr:cNvPr id="44" name="直線コネクタ 78"/>
        <xdr:cNvSpPr>
          <a:spLocks/>
        </xdr:cNvSpPr>
      </xdr:nvSpPr>
      <xdr:spPr>
        <a:xfrm flipH="1" flipV="1">
          <a:off x="9944100" y="13477875"/>
          <a:ext cx="9525" cy="876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19050</xdr:rowOff>
    </xdr:from>
    <xdr:to>
      <xdr:col>7</xdr:col>
      <xdr:colOff>9525</xdr:colOff>
      <xdr:row>72</xdr:row>
      <xdr:rowOff>19050</xdr:rowOff>
    </xdr:to>
    <xdr:sp>
      <xdr:nvSpPr>
        <xdr:cNvPr id="45" name="直線コネクタ 79"/>
        <xdr:cNvSpPr>
          <a:spLocks/>
        </xdr:cNvSpPr>
      </xdr:nvSpPr>
      <xdr:spPr>
        <a:xfrm flipH="1">
          <a:off x="3438525" y="13506450"/>
          <a:ext cx="1371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72</xdr:row>
      <xdr:rowOff>38100</xdr:rowOff>
    </xdr:from>
    <xdr:to>
      <xdr:col>7</xdr:col>
      <xdr:colOff>9525</xdr:colOff>
      <xdr:row>74</xdr:row>
      <xdr:rowOff>28575</xdr:rowOff>
    </xdr:to>
    <xdr:sp>
      <xdr:nvSpPr>
        <xdr:cNvPr id="46" name="直線コネクタ 80"/>
        <xdr:cNvSpPr>
          <a:spLocks/>
        </xdr:cNvSpPr>
      </xdr:nvSpPr>
      <xdr:spPr>
        <a:xfrm flipH="1" flipV="1">
          <a:off x="4810125" y="1352550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74</xdr:row>
      <xdr:rowOff>0</xdr:rowOff>
    </xdr:from>
    <xdr:to>
      <xdr:col>5</xdr:col>
      <xdr:colOff>400050</xdr:colOff>
      <xdr:row>74</xdr:row>
      <xdr:rowOff>0</xdr:rowOff>
    </xdr:to>
    <xdr:sp>
      <xdr:nvSpPr>
        <xdr:cNvPr id="47" name="直線コネクタ 81"/>
        <xdr:cNvSpPr>
          <a:spLocks/>
        </xdr:cNvSpPr>
      </xdr:nvSpPr>
      <xdr:spPr>
        <a:xfrm flipH="1">
          <a:off x="3095625" y="13830300"/>
          <a:ext cx="733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72</xdr:row>
      <xdr:rowOff>19050</xdr:rowOff>
    </xdr:from>
    <xdr:to>
      <xdr:col>5</xdr:col>
      <xdr:colOff>19050</xdr:colOff>
      <xdr:row>74</xdr:row>
      <xdr:rowOff>9525</xdr:rowOff>
    </xdr:to>
    <xdr:sp>
      <xdr:nvSpPr>
        <xdr:cNvPr id="48" name="直線コネクタ 82"/>
        <xdr:cNvSpPr>
          <a:spLocks/>
        </xdr:cNvSpPr>
      </xdr:nvSpPr>
      <xdr:spPr>
        <a:xfrm flipH="1" flipV="1">
          <a:off x="3448050" y="1350645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72</xdr:row>
      <xdr:rowOff>9525</xdr:rowOff>
    </xdr:from>
    <xdr:to>
      <xdr:col>9</xdr:col>
      <xdr:colOff>9525</xdr:colOff>
      <xdr:row>74</xdr:row>
      <xdr:rowOff>0</xdr:rowOff>
    </xdr:to>
    <xdr:sp>
      <xdr:nvSpPr>
        <xdr:cNvPr id="49" name="直線コネクタ 83"/>
        <xdr:cNvSpPr>
          <a:spLocks/>
        </xdr:cNvSpPr>
      </xdr:nvSpPr>
      <xdr:spPr>
        <a:xfrm flipH="1" flipV="1">
          <a:off x="6181725" y="1349692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74</xdr:row>
      <xdr:rowOff>0</xdr:rowOff>
    </xdr:from>
    <xdr:to>
      <xdr:col>8</xdr:col>
      <xdr:colOff>352425</xdr:colOff>
      <xdr:row>77</xdr:row>
      <xdr:rowOff>0</xdr:rowOff>
    </xdr:to>
    <xdr:sp>
      <xdr:nvSpPr>
        <xdr:cNvPr id="50" name="直線コネクタ 84"/>
        <xdr:cNvSpPr>
          <a:spLocks/>
        </xdr:cNvSpPr>
      </xdr:nvSpPr>
      <xdr:spPr>
        <a:xfrm flipV="1">
          <a:off x="5838825" y="13830300"/>
          <a:ext cx="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361950</xdr:colOff>
      <xdr:row>74</xdr:row>
      <xdr:rowOff>0</xdr:rowOff>
    </xdr:from>
    <xdr:to>
      <xdr:col>9</xdr:col>
      <xdr:colOff>361950</xdr:colOff>
      <xdr:row>77</xdr:row>
      <xdr:rowOff>0</xdr:rowOff>
    </xdr:to>
    <xdr:sp>
      <xdr:nvSpPr>
        <xdr:cNvPr id="51" name="直線コネクタ 85"/>
        <xdr:cNvSpPr>
          <a:spLocks/>
        </xdr:cNvSpPr>
      </xdr:nvSpPr>
      <xdr:spPr>
        <a:xfrm flipV="1">
          <a:off x="6534150" y="13830300"/>
          <a:ext cx="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333375</xdr:colOff>
      <xdr:row>74</xdr:row>
      <xdr:rowOff>0</xdr:rowOff>
    </xdr:from>
    <xdr:to>
      <xdr:col>10</xdr:col>
      <xdr:colOff>333375</xdr:colOff>
      <xdr:row>77</xdr:row>
      <xdr:rowOff>0</xdr:rowOff>
    </xdr:to>
    <xdr:sp>
      <xdr:nvSpPr>
        <xdr:cNvPr id="52" name="直線コネクタ 86"/>
        <xdr:cNvSpPr>
          <a:spLocks/>
        </xdr:cNvSpPr>
      </xdr:nvSpPr>
      <xdr:spPr>
        <a:xfrm flipV="1">
          <a:off x="7191375" y="13830300"/>
          <a:ext cx="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381000</xdr:colOff>
      <xdr:row>73</xdr:row>
      <xdr:rowOff>161925</xdr:rowOff>
    </xdr:from>
    <xdr:to>
      <xdr:col>11</xdr:col>
      <xdr:colOff>381000</xdr:colOff>
      <xdr:row>76</xdr:row>
      <xdr:rowOff>161925</xdr:rowOff>
    </xdr:to>
    <xdr:sp>
      <xdr:nvSpPr>
        <xdr:cNvPr id="53" name="直線コネクタ 87"/>
        <xdr:cNvSpPr>
          <a:spLocks/>
        </xdr:cNvSpPr>
      </xdr:nvSpPr>
      <xdr:spPr>
        <a:xfrm flipV="1">
          <a:off x="7924800" y="13820775"/>
          <a:ext cx="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352425</xdr:colOff>
      <xdr:row>74</xdr:row>
      <xdr:rowOff>9525</xdr:rowOff>
    </xdr:from>
    <xdr:to>
      <xdr:col>11</xdr:col>
      <xdr:colOff>400050</xdr:colOff>
      <xdr:row>74</xdr:row>
      <xdr:rowOff>9525</xdr:rowOff>
    </xdr:to>
    <xdr:sp>
      <xdr:nvSpPr>
        <xdr:cNvPr id="54" name="直線コネクタ 88"/>
        <xdr:cNvSpPr>
          <a:spLocks/>
        </xdr:cNvSpPr>
      </xdr:nvSpPr>
      <xdr:spPr>
        <a:xfrm flipH="1">
          <a:off x="7210425" y="13839825"/>
          <a:ext cx="733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74</xdr:row>
      <xdr:rowOff>19050</xdr:rowOff>
    </xdr:from>
    <xdr:to>
      <xdr:col>13</xdr:col>
      <xdr:colOff>333375</xdr:colOff>
      <xdr:row>74</xdr:row>
      <xdr:rowOff>19050</xdr:rowOff>
    </xdr:to>
    <xdr:sp>
      <xdr:nvSpPr>
        <xdr:cNvPr id="55" name="直線コネクタ 89"/>
        <xdr:cNvSpPr>
          <a:spLocks/>
        </xdr:cNvSpPr>
      </xdr:nvSpPr>
      <xdr:spPr>
        <a:xfrm flipH="1">
          <a:off x="8515350" y="13849350"/>
          <a:ext cx="733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74</xdr:row>
      <xdr:rowOff>9525</xdr:rowOff>
    </xdr:from>
    <xdr:to>
      <xdr:col>9</xdr:col>
      <xdr:colOff>390525</xdr:colOff>
      <xdr:row>74</xdr:row>
      <xdr:rowOff>9525</xdr:rowOff>
    </xdr:to>
    <xdr:sp>
      <xdr:nvSpPr>
        <xdr:cNvPr id="56" name="直線コネクタ 90"/>
        <xdr:cNvSpPr>
          <a:spLocks/>
        </xdr:cNvSpPr>
      </xdr:nvSpPr>
      <xdr:spPr>
        <a:xfrm flipH="1">
          <a:off x="5829300" y="13839825"/>
          <a:ext cx="733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74</xdr:row>
      <xdr:rowOff>19050</xdr:rowOff>
    </xdr:from>
    <xdr:to>
      <xdr:col>12</xdr:col>
      <xdr:colOff>285750</xdr:colOff>
      <xdr:row>77</xdr:row>
      <xdr:rowOff>19050</xdr:rowOff>
    </xdr:to>
    <xdr:sp>
      <xdr:nvSpPr>
        <xdr:cNvPr id="57" name="直線コネクタ 91"/>
        <xdr:cNvSpPr>
          <a:spLocks/>
        </xdr:cNvSpPr>
      </xdr:nvSpPr>
      <xdr:spPr>
        <a:xfrm flipV="1">
          <a:off x="8515350" y="13849350"/>
          <a:ext cx="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74</xdr:row>
      <xdr:rowOff>28575</xdr:rowOff>
    </xdr:from>
    <xdr:to>
      <xdr:col>13</xdr:col>
      <xdr:colOff>333375</xdr:colOff>
      <xdr:row>77</xdr:row>
      <xdr:rowOff>28575</xdr:rowOff>
    </xdr:to>
    <xdr:sp>
      <xdr:nvSpPr>
        <xdr:cNvPr id="58" name="直線コネクタ 92"/>
        <xdr:cNvSpPr>
          <a:spLocks/>
        </xdr:cNvSpPr>
      </xdr:nvSpPr>
      <xdr:spPr>
        <a:xfrm flipV="1">
          <a:off x="9248775" y="13858875"/>
          <a:ext cx="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72</xdr:row>
      <xdr:rowOff>19050</xdr:rowOff>
    </xdr:from>
    <xdr:to>
      <xdr:col>11</xdr:col>
      <xdr:colOff>19050</xdr:colOff>
      <xdr:row>74</xdr:row>
      <xdr:rowOff>9525</xdr:rowOff>
    </xdr:to>
    <xdr:sp>
      <xdr:nvSpPr>
        <xdr:cNvPr id="59" name="直線コネクタ 93"/>
        <xdr:cNvSpPr>
          <a:spLocks/>
        </xdr:cNvSpPr>
      </xdr:nvSpPr>
      <xdr:spPr>
        <a:xfrm flipH="1" flipV="1">
          <a:off x="7562850" y="1350645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72</xdr:row>
      <xdr:rowOff>9525</xdr:rowOff>
    </xdr:from>
    <xdr:to>
      <xdr:col>13</xdr:col>
      <xdr:colOff>9525</xdr:colOff>
      <xdr:row>74</xdr:row>
      <xdr:rowOff>0</xdr:rowOff>
    </xdr:to>
    <xdr:sp>
      <xdr:nvSpPr>
        <xdr:cNvPr id="60" name="直線コネクタ 94"/>
        <xdr:cNvSpPr>
          <a:spLocks/>
        </xdr:cNvSpPr>
      </xdr:nvSpPr>
      <xdr:spPr>
        <a:xfrm flipH="1" flipV="1">
          <a:off x="8924925" y="1349692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72</xdr:row>
      <xdr:rowOff>0</xdr:rowOff>
    </xdr:from>
    <xdr:to>
      <xdr:col>14</xdr:col>
      <xdr:colOff>342900</xdr:colOff>
      <xdr:row>72</xdr:row>
      <xdr:rowOff>0</xdr:rowOff>
    </xdr:to>
    <xdr:sp>
      <xdr:nvSpPr>
        <xdr:cNvPr id="61" name="直線コネクタ 95"/>
        <xdr:cNvSpPr>
          <a:spLocks/>
        </xdr:cNvSpPr>
      </xdr:nvSpPr>
      <xdr:spPr>
        <a:xfrm flipH="1">
          <a:off x="8915400" y="13487400"/>
          <a:ext cx="1028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69</xdr:row>
      <xdr:rowOff>0</xdr:rowOff>
    </xdr:from>
    <xdr:to>
      <xdr:col>6</xdr:col>
      <xdr:colOff>38100</xdr:colOff>
      <xdr:row>69</xdr:row>
      <xdr:rowOff>0</xdr:rowOff>
    </xdr:to>
    <xdr:sp>
      <xdr:nvSpPr>
        <xdr:cNvPr id="62" name="直線コネクタ 96"/>
        <xdr:cNvSpPr>
          <a:spLocks/>
        </xdr:cNvSpPr>
      </xdr:nvSpPr>
      <xdr:spPr>
        <a:xfrm flipH="1">
          <a:off x="1381125" y="12973050"/>
          <a:ext cx="2771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69</xdr:row>
      <xdr:rowOff>0</xdr:rowOff>
    </xdr:from>
    <xdr:to>
      <xdr:col>14</xdr:col>
      <xdr:colOff>57150</xdr:colOff>
      <xdr:row>69</xdr:row>
      <xdr:rowOff>0</xdr:rowOff>
    </xdr:to>
    <xdr:sp>
      <xdr:nvSpPr>
        <xdr:cNvPr id="63" name="直線コネクタ 98"/>
        <xdr:cNvSpPr>
          <a:spLocks/>
        </xdr:cNvSpPr>
      </xdr:nvSpPr>
      <xdr:spPr>
        <a:xfrm flipH="1">
          <a:off x="6886575" y="12973050"/>
          <a:ext cx="2771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69</xdr:row>
      <xdr:rowOff>9525</xdr:rowOff>
    </xdr:from>
    <xdr:to>
      <xdr:col>10</xdr:col>
      <xdr:colOff>19050</xdr:colOff>
      <xdr:row>71</xdr:row>
      <xdr:rowOff>161925</xdr:rowOff>
    </xdr:to>
    <xdr:sp>
      <xdr:nvSpPr>
        <xdr:cNvPr id="64" name="直線コネクタ 99"/>
        <xdr:cNvSpPr>
          <a:spLocks/>
        </xdr:cNvSpPr>
      </xdr:nvSpPr>
      <xdr:spPr>
        <a:xfrm flipV="1">
          <a:off x="6867525" y="12982575"/>
          <a:ext cx="9525" cy="495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69</xdr:row>
      <xdr:rowOff>9525</xdr:rowOff>
    </xdr:from>
    <xdr:to>
      <xdr:col>14</xdr:col>
      <xdr:colOff>19050</xdr:colOff>
      <xdr:row>71</xdr:row>
      <xdr:rowOff>161925</xdr:rowOff>
    </xdr:to>
    <xdr:sp>
      <xdr:nvSpPr>
        <xdr:cNvPr id="65" name="直線コネクタ 100"/>
        <xdr:cNvSpPr>
          <a:spLocks/>
        </xdr:cNvSpPr>
      </xdr:nvSpPr>
      <xdr:spPr>
        <a:xfrm flipV="1">
          <a:off x="9610725" y="12982575"/>
          <a:ext cx="9525" cy="495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67</xdr:row>
      <xdr:rowOff>0</xdr:rowOff>
    </xdr:from>
    <xdr:to>
      <xdr:col>4</xdr:col>
      <xdr:colOff>19050</xdr:colOff>
      <xdr:row>68</xdr:row>
      <xdr:rowOff>161925</xdr:rowOff>
    </xdr:to>
    <xdr:sp>
      <xdr:nvSpPr>
        <xdr:cNvPr id="66" name="直線コネクタ 101"/>
        <xdr:cNvSpPr>
          <a:spLocks/>
        </xdr:cNvSpPr>
      </xdr:nvSpPr>
      <xdr:spPr>
        <a:xfrm flipH="1" flipV="1">
          <a:off x="2762250" y="1263015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67</xdr:row>
      <xdr:rowOff>0</xdr:rowOff>
    </xdr:from>
    <xdr:to>
      <xdr:col>12</xdr:col>
      <xdr:colOff>0</xdr:colOff>
      <xdr:row>68</xdr:row>
      <xdr:rowOff>161925</xdr:rowOff>
    </xdr:to>
    <xdr:sp>
      <xdr:nvSpPr>
        <xdr:cNvPr id="67" name="直線コネクタ 103"/>
        <xdr:cNvSpPr>
          <a:spLocks/>
        </xdr:cNvSpPr>
      </xdr:nvSpPr>
      <xdr:spPr>
        <a:xfrm flipH="1" flipV="1">
          <a:off x="8229600" y="1263015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1"/>
  <sheetViews>
    <sheetView zoomScalePageLayoutView="0" workbookViewId="0" topLeftCell="A70">
      <selection activeCell="K84" sqref="K84"/>
    </sheetView>
  </sheetViews>
  <sheetFormatPr defaultColWidth="9.00390625" defaultRowHeight="13.5"/>
  <cols>
    <col min="1" max="1" width="2.50390625" style="12" customWidth="1"/>
    <col min="2" max="2" width="12.25390625" style="12" customWidth="1"/>
    <col min="3" max="3" width="3.25390625" style="12" customWidth="1"/>
    <col min="4" max="4" width="2.00390625" style="12" customWidth="1"/>
    <col min="5" max="6" width="3.25390625" style="12" customWidth="1"/>
    <col min="7" max="7" width="2.00390625" style="12" customWidth="1"/>
    <col min="8" max="9" width="3.25390625" style="12" customWidth="1"/>
    <col min="10" max="10" width="2.00390625" style="12" customWidth="1"/>
    <col min="11" max="12" width="3.25390625" style="12" customWidth="1"/>
    <col min="13" max="13" width="2.00390625" style="12" customWidth="1"/>
    <col min="14" max="15" width="3.25390625" style="12" customWidth="1"/>
    <col min="16" max="16" width="2.00390625" style="12" customWidth="1"/>
    <col min="17" max="18" width="3.25390625" style="12" customWidth="1"/>
    <col min="19" max="19" width="2.00390625" style="12" customWidth="1"/>
    <col min="20" max="22" width="3.25390625" style="12" customWidth="1"/>
    <col min="23" max="23" width="2.00390625" style="12" customWidth="1"/>
    <col min="24" max="24" width="3.25390625" style="12" customWidth="1"/>
    <col min="25" max="25" width="2.00390625" style="12" customWidth="1"/>
    <col min="26" max="26" width="3.25390625" style="12" customWidth="1"/>
    <col min="27" max="27" width="2.00390625" style="15" customWidth="1"/>
    <col min="28" max="32" width="3.25390625" style="12" customWidth="1"/>
    <col min="33" max="33" width="2.00390625" style="12" customWidth="1"/>
    <col min="34" max="34" width="3.25390625" style="12" customWidth="1"/>
    <col min="35" max="16384" width="9.00390625" style="12" customWidth="1"/>
  </cols>
  <sheetData>
    <row r="1" spans="1:33" ht="24" customHeight="1">
      <c r="A1" s="347" t="s">
        <v>26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11"/>
    </row>
    <row r="2" spans="1:33" ht="21" customHeight="1">
      <c r="A2" s="348" t="s">
        <v>22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13"/>
    </row>
    <row r="3" spans="2:33" ht="15" customHeight="1">
      <c r="B3" s="58" t="s">
        <v>23</v>
      </c>
      <c r="D3" s="230" t="s">
        <v>7</v>
      </c>
      <c r="E3" s="231"/>
      <c r="F3" s="231"/>
      <c r="G3" s="231"/>
      <c r="H3" s="232"/>
      <c r="J3" s="227" t="s">
        <v>83</v>
      </c>
      <c r="K3" s="228"/>
      <c r="L3" s="228"/>
      <c r="M3" s="228"/>
      <c r="N3" s="229"/>
      <c r="P3" s="227" t="s">
        <v>84</v>
      </c>
      <c r="Q3" s="228"/>
      <c r="R3" s="228"/>
      <c r="S3" s="228"/>
      <c r="T3" s="229"/>
      <c r="V3" s="227" t="s">
        <v>85</v>
      </c>
      <c r="W3" s="228"/>
      <c r="X3" s="228"/>
      <c r="Y3" s="228"/>
      <c r="Z3" s="229"/>
      <c r="AB3" s="227" t="s">
        <v>86</v>
      </c>
      <c r="AC3" s="349"/>
      <c r="AD3" s="349"/>
      <c r="AE3" s="350"/>
      <c r="AF3" s="16"/>
      <c r="AG3" s="16"/>
    </row>
    <row r="4" spans="2:33" ht="15" customHeight="1">
      <c r="B4" s="17" t="s">
        <v>35</v>
      </c>
      <c r="D4" s="193" t="s">
        <v>39</v>
      </c>
      <c r="E4" s="194"/>
      <c r="F4" s="194"/>
      <c r="G4" s="194"/>
      <c r="H4" s="195"/>
      <c r="J4" s="193" t="s">
        <v>67</v>
      </c>
      <c r="K4" s="224"/>
      <c r="L4" s="224"/>
      <c r="M4" s="224"/>
      <c r="N4" s="225"/>
      <c r="O4" s="19"/>
      <c r="P4" s="161" t="s">
        <v>89</v>
      </c>
      <c r="Q4" s="226"/>
      <c r="R4" s="226"/>
      <c r="S4" s="226"/>
      <c r="T4" s="226"/>
      <c r="U4" s="19"/>
      <c r="V4" s="161" t="s">
        <v>93</v>
      </c>
      <c r="W4" s="226"/>
      <c r="X4" s="226"/>
      <c r="Y4" s="226"/>
      <c r="Z4" s="226"/>
      <c r="AB4" s="193" t="s">
        <v>96</v>
      </c>
      <c r="AC4" s="194"/>
      <c r="AD4" s="194"/>
      <c r="AE4" s="195"/>
      <c r="AF4" s="16"/>
      <c r="AG4" s="16"/>
    </row>
    <row r="5" spans="2:33" ht="15" customHeight="1">
      <c r="B5" s="17" t="s">
        <v>36</v>
      </c>
      <c r="D5" s="193" t="s">
        <v>40</v>
      </c>
      <c r="E5" s="194"/>
      <c r="F5" s="194"/>
      <c r="G5" s="194"/>
      <c r="H5" s="195"/>
      <c r="J5" s="193" t="s">
        <v>87</v>
      </c>
      <c r="K5" s="224"/>
      <c r="L5" s="224"/>
      <c r="M5" s="224"/>
      <c r="N5" s="225"/>
      <c r="P5" s="161" t="s">
        <v>90</v>
      </c>
      <c r="Q5" s="226"/>
      <c r="R5" s="226"/>
      <c r="S5" s="226"/>
      <c r="T5" s="226"/>
      <c r="U5" s="19"/>
      <c r="V5" s="161" t="s">
        <v>94</v>
      </c>
      <c r="W5" s="226"/>
      <c r="X5" s="226"/>
      <c r="Y5" s="226"/>
      <c r="Z5" s="226"/>
      <c r="AB5" s="193" t="s">
        <v>97</v>
      </c>
      <c r="AC5" s="194"/>
      <c r="AD5" s="194"/>
      <c r="AE5" s="195"/>
      <c r="AF5" s="16"/>
      <c r="AG5" s="16"/>
    </row>
    <row r="6" spans="2:33" ht="15" customHeight="1">
      <c r="B6" s="17" t="s">
        <v>37</v>
      </c>
      <c r="D6" s="193" t="s">
        <v>41</v>
      </c>
      <c r="E6" s="194"/>
      <c r="F6" s="194"/>
      <c r="G6" s="194"/>
      <c r="H6" s="195"/>
      <c r="J6" s="193" t="s">
        <v>88</v>
      </c>
      <c r="K6" s="224"/>
      <c r="L6" s="224"/>
      <c r="M6" s="224"/>
      <c r="N6" s="225"/>
      <c r="P6" s="161" t="s">
        <v>91</v>
      </c>
      <c r="Q6" s="226"/>
      <c r="R6" s="226"/>
      <c r="S6" s="226"/>
      <c r="T6" s="226"/>
      <c r="U6" s="19"/>
      <c r="V6" s="161" t="s">
        <v>95</v>
      </c>
      <c r="W6" s="226"/>
      <c r="X6" s="226"/>
      <c r="Y6" s="226"/>
      <c r="Z6" s="226"/>
      <c r="AB6" s="193" t="s">
        <v>98</v>
      </c>
      <c r="AC6" s="194"/>
      <c r="AD6" s="194"/>
      <c r="AE6" s="195"/>
      <c r="AF6" s="16"/>
      <c r="AG6" s="16"/>
    </row>
    <row r="7" spans="2:33" ht="15" customHeight="1">
      <c r="B7" s="17" t="s">
        <v>38</v>
      </c>
      <c r="D7" s="193" t="s">
        <v>42</v>
      </c>
      <c r="E7" s="194"/>
      <c r="F7" s="194"/>
      <c r="G7" s="194"/>
      <c r="H7" s="195"/>
      <c r="J7" s="234"/>
      <c r="K7" s="238"/>
      <c r="L7" s="238"/>
      <c r="M7" s="238"/>
      <c r="N7" s="238"/>
      <c r="P7" s="161" t="s">
        <v>92</v>
      </c>
      <c r="Q7" s="226"/>
      <c r="R7" s="226"/>
      <c r="S7" s="226"/>
      <c r="T7" s="226"/>
      <c r="U7" s="19"/>
      <c r="V7" s="235"/>
      <c r="W7" s="236"/>
      <c r="X7" s="236"/>
      <c r="Y7" s="236"/>
      <c r="Z7" s="237"/>
      <c r="AB7" s="193" t="s">
        <v>68</v>
      </c>
      <c r="AC7" s="194"/>
      <c r="AD7" s="194"/>
      <c r="AE7" s="195"/>
      <c r="AF7" s="16"/>
      <c r="AG7" s="16"/>
    </row>
    <row r="8" spans="4:34" ht="15" customHeight="1">
      <c r="D8" s="19"/>
      <c r="E8" s="20"/>
      <c r="F8" s="20"/>
      <c r="G8" s="20"/>
      <c r="H8" s="20"/>
      <c r="J8" s="246"/>
      <c r="K8" s="247"/>
      <c r="L8" s="247"/>
      <c r="M8" s="247"/>
      <c r="N8" s="247"/>
      <c r="P8" s="234"/>
      <c r="Q8" s="238"/>
      <c r="R8" s="238"/>
      <c r="S8" s="238"/>
      <c r="T8" s="238"/>
      <c r="U8" s="19"/>
      <c r="AB8" s="234"/>
      <c r="AC8" s="234"/>
      <c r="AD8" s="234"/>
      <c r="AE8" s="234"/>
      <c r="AF8" s="16"/>
      <c r="AG8" s="16"/>
      <c r="AH8" s="16"/>
    </row>
    <row r="9" spans="1:34" ht="18" customHeight="1">
      <c r="A9" s="248" t="s">
        <v>8</v>
      </c>
      <c r="B9" s="248"/>
      <c r="C9" s="248"/>
      <c r="D9" s="248"/>
      <c r="AB9" s="21"/>
      <c r="AC9" s="21"/>
      <c r="AD9" s="21"/>
      <c r="AE9" s="21"/>
      <c r="AF9" s="16"/>
      <c r="AG9" s="16"/>
      <c r="AH9" s="16"/>
    </row>
    <row r="10" spans="1:33" ht="15" customHeight="1">
      <c r="A10" s="22"/>
      <c r="B10" s="22" t="s">
        <v>9</v>
      </c>
      <c r="C10" s="184" t="s">
        <v>10</v>
      </c>
      <c r="D10" s="185"/>
      <c r="E10" s="233" t="s">
        <v>11</v>
      </c>
      <c r="F10" s="234"/>
      <c r="G10" s="234"/>
      <c r="H10" s="234"/>
      <c r="I10" s="234"/>
      <c r="J10" s="234"/>
      <c r="K10" s="234"/>
      <c r="L10" s="234"/>
      <c r="M10" s="234"/>
      <c r="N10" s="234"/>
      <c r="O10" s="235"/>
      <c r="P10" s="178" t="s">
        <v>12</v>
      </c>
      <c r="Q10" s="178"/>
      <c r="R10" s="178"/>
      <c r="S10" s="178"/>
      <c r="T10" s="178"/>
      <c r="U10" s="178"/>
      <c r="V10" s="178"/>
      <c r="W10" s="178"/>
      <c r="X10" s="178" t="s">
        <v>13</v>
      </c>
      <c r="Y10" s="178"/>
      <c r="Z10" s="178"/>
      <c r="AA10" s="178"/>
      <c r="AB10" s="178"/>
      <c r="AC10" s="178"/>
      <c r="AD10" s="178"/>
      <c r="AE10" s="23"/>
      <c r="AF10" s="24"/>
      <c r="AG10" s="24"/>
    </row>
    <row r="11" spans="1:33" ht="15" customHeight="1">
      <c r="A11" s="25">
        <v>1</v>
      </c>
      <c r="B11" s="254">
        <v>41748</v>
      </c>
      <c r="C11" s="256">
        <v>0.6041666666666666</v>
      </c>
      <c r="D11" s="257"/>
      <c r="E11" s="258" t="s">
        <v>35</v>
      </c>
      <c r="F11" s="259"/>
      <c r="G11" s="259"/>
      <c r="H11" s="259"/>
      <c r="I11" s="110">
        <v>4</v>
      </c>
      <c r="J11" s="100"/>
      <c r="K11" s="111">
        <v>1</v>
      </c>
      <c r="L11" s="260" t="s">
        <v>106</v>
      </c>
      <c r="M11" s="261"/>
      <c r="N11" s="261"/>
      <c r="O11" s="262"/>
      <c r="P11" s="199" t="str">
        <f>L12</f>
        <v>FC　FRESCA</v>
      </c>
      <c r="Q11" s="200"/>
      <c r="R11" s="200"/>
      <c r="S11" s="201"/>
      <c r="T11" s="202" t="str">
        <f>E12</f>
        <v>YMCA</v>
      </c>
      <c r="U11" s="200"/>
      <c r="V11" s="200"/>
      <c r="W11" s="203"/>
      <c r="X11" s="217" t="s">
        <v>174</v>
      </c>
      <c r="Y11" s="218"/>
      <c r="Z11" s="218"/>
      <c r="AA11" s="218"/>
      <c r="AB11" s="218"/>
      <c r="AC11" s="218"/>
      <c r="AD11" s="219"/>
      <c r="AE11" s="23"/>
      <c r="AF11" s="24"/>
      <c r="AG11" s="24"/>
    </row>
    <row r="12" spans="1:33" ht="15" customHeight="1">
      <c r="A12" s="25">
        <v>2</v>
      </c>
      <c r="B12" s="255"/>
      <c r="C12" s="273">
        <v>0.6666666666666666</v>
      </c>
      <c r="D12" s="274"/>
      <c r="E12" s="275" t="s">
        <v>171</v>
      </c>
      <c r="F12" s="276"/>
      <c r="G12" s="276"/>
      <c r="H12" s="276"/>
      <c r="I12" s="113">
        <v>1</v>
      </c>
      <c r="J12" s="97"/>
      <c r="K12" s="114">
        <v>7</v>
      </c>
      <c r="L12" s="265" t="s">
        <v>172</v>
      </c>
      <c r="M12" s="266"/>
      <c r="N12" s="266"/>
      <c r="O12" s="267"/>
      <c r="P12" s="268" t="str">
        <f>E11</f>
        <v>ベガルタ</v>
      </c>
      <c r="Q12" s="269"/>
      <c r="R12" s="269"/>
      <c r="S12" s="270"/>
      <c r="T12" s="271" t="str">
        <f>L11</f>
        <v>A.C　AZZURRI</v>
      </c>
      <c r="U12" s="269"/>
      <c r="V12" s="269"/>
      <c r="W12" s="272"/>
      <c r="X12" s="220"/>
      <c r="Y12" s="221"/>
      <c r="Z12" s="221"/>
      <c r="AA12" s="221"/>
      <c r="AB12" s="221"/>
      <c r="AC12" s="221"/>
      <c r="AD12" s="222"/>
      <c r="AE12" s="23"/>
      <c r="AF12" s="24"/>
      <c r="AG12" s="24"/>
    </row>
    <row r="13" spans="1:33" ht="15" customHeight="1">
      <c r="A13" s="25">
        <v>3</v>
      </c>
      <c r="B13" s="254">
        <v>41756</v>
      </c>
      <c r="C13" s="281">
        <v>0.6875</v>
      </c>
      <c r="D13" s="282"/>
      <c r="E13" s="283" t="s">
        <v>35</v>
      </c>
      <c r="F13" s="284"/>
      <c r="G13" s="284"/>
      <c r="H13" s="285"/>
      <c r="I13" s="118">
        <v>14</v>
      </c>
      <c r="J13" s="116"/>
      <c r="K13" s="112">
        <v>0</v>
      </c>
      <c r="L13" s="214" t="s">
        <v>171</v>
      </c>
      <c r="M13" s="215"/>
      <c r="N13" s="215"/>
      <c r="O13" s="216"/>
      <c r="P13" s="286" t="str">
        <f>L14</f>
        <v>FC　FRESCA</v>
      </c>
      <c r="Q13" s="209"/>
      <c r="R13" s="209"/>
      <c r="S13" s="209"/>
      <c r="T13" s="209" t="str">
        <f>E14</f>
        <v>A.C　AZZURRI</v>
      </c>
      <c r="U13" s="209"/>
      <c r="V13" s="209"/>
      <c r="W13" s="210"/>
      <c r="X13" s="217" t="s">
        <v>174</v>
      </c>
      <c r="Y13" s="218"/>
      <c r="Z13" s="218"/>
      <c r="AA13" s="218"/>
      <c r="AB13" s="218"/>
      <c r="AC13" s="218"/>
      <c r="AD13" s="219"/>
      <c r="AE13" s="23"/>
      <c r="AF13" s="24"/>
      <c r="AG13" s="24"/>
    </row>
    <row r="14" spans="1:33" ht="15" customHeight="1">
      <c r="A14" s="25">
        <v>4</v>
      </c>
      <c r="B14" s="255"/>
      <c r="C14" s="277">
        <v>0.75</v>
      </c>
      <c r="D14" s="278"/>
      <c r="E14" s="287" t="s">
        <v>106</v>
      </c>
      <c r="F14" s="288"/>
      <c r="G14" s="288"/>
      <c r="H14" s="289"/>
      <c r="I14" s="119">
        <v>0</v>
      </c>
      <c r="J14" s="117"/>
      <c r="K14" s="115">
        <v>1</v>
      </c>
      <c r="L14" s="211" t="s">
        <v>172</v>
      </c>
      <c r="M14" s="212"/>
      <c r="N14" s="212"/>
      <c r="O14" s="213"/>
      <c r="P14" s="223" t="str">
        <f>L13</f>
        <v>YMCA</v>
      </c>
      <c r="Q14" s="207"/>
      <c r="R14" s="207"/>
      <c r="S14" s="207"/>
      <c r="T14" s="207" t="str">
        <f>E13</f>
        <v>ベガルタ</v>
      </c>
      <c r="U14" s="207"/>
      <c r="V14" s="207"/>
      <c r="W14" s="208"/>
      <c r="X14" s="220"/>
      <c r="Y14" s="221"/>
      <c r="Z14" s="221"/>
      <c r="AA14" s="221"/>
      <c r="AB14" s="221"/>
      <c r="AC14" s="221"/>
      <c r="AD14" s="222"/>
      <c r="AE14" s="23"/>
      <c r="AF14" s="24"/>
      <c r="AG14" s="24"/>
    </row>
    <row r="15" spans="1:33" ht="15" customHeight="1">
      <c r="A15" s="25">
        <v>5</v>
      </c>
      <c r="B15" s="254">
        <v>41769</v>
      </c>
      <c r="C15" s="279">
        <v>0.7083333333333334</v>
      </c>
      <c r="D15" s="280"/>
      <c r="E15" s="258" t="s">
        <v>35</v>
      </c>
      <c r="F15" s="259"/>
      <c r="G15" s="259"/>
      <c r="H15" s="259"/>
      <c r="I15" s="110">
        <v>7</v>
      </c>
      <c r="J15" s="100"/>
      <c r="K15" s="111">
        <v>0</v>
      </c>
      <c r="L15" s="260" t="s">
        <v>172</v>
      </c>
      <c r="M15" s="261"/>
      <c r="N15" s="261"/>
      <c r="O15" s="262"/>
      <c r="P15" s="199" t="str">
        <f>E16</f>
        <v>YMCA</v>
      </c>
      <c r="Q15" s="200"/>
      <c r="R15" s="200"/>
      <c r="S15" s="201"/>
      <c r="T15" s="202" t="str">
        <f>L16</f>
        <v>A.C　AZZURRI</v>
      </c>
      <c r="U15" s="200"/>
      <c r="V15" s="200"/>
      <c r="W15" s="203"/>
      <c r="X15" s="217" t="s">
        <v>174</v>
      </c>
      <c r="Y15" s="218"/>
      <c r="Z15" s="218"/>
      <c r="AA15" s="218"/>
      <c r="AB15" s="218"/>
      <c r="AC15" s="218"/>
      <c r="AD15" s="219"/>
      <c r="AE15" s="23"/>
      <c r="AF15" s="24"/>
      <c r="AG15" s="24"/>
    </row>
    <row r="16" spans="1:33" ht="15" customHeight="1">
      <c r="A16" s="25">
        <v>6</v>
      </c>
      <c r="B16" s="255"/>
      <c r="C16" s="290">
        <v>0.7708333333333334</v>
      </c>
      <c r="D16" s="291"/>
      <c r="E16" s="275" t="s">
        <v>171</v>
      </c>
      <c r="F16" s="276"/>
      <c r="G16" s="276"/>
      <c r="H16" s="276"/>
      <c r="I16" s="113">
        <v>0</v>
      </c>
      <c r="J16" s="97"/>
      <c r="K16" s="114">
        <v>9</v>
      </c>
      <c r="L16" s="265" t="s">
        <v>173</v>
      </c>
      <c r="M16" s="266"/>
      <c r="N16" s="266"/>
      <c r="O16" s="267"/>
      <c r="P16" s="268" t="str">
        <f>L15</f>
        <v>FC　FRESCA</v>
      </c>
      <c r="Q16" s="269"/>
      <c r="R16" s="269"/>
      <c r="S16" s="270"/>
      <c r="T16" s="271" t="str">
        <f>E15</f>
        <v>ベガルタ</v>
      </c>
      <c r="U16" s="269"/>
      <c r="V16" s="269"/>
      <c r="W16" s="272"/>
      <c r="X16" s="220"/>
      <c r="Y16" s="221"/>
      <c r="Z16" s="221"/>
      <c r="AA16" s="221"/>
      <c r="AB16" s="221"/>
      <c r="AC16" s="221"/>
      <c r="AD16" s="222"/>
      <c r="AE16" s="23"/>
      <c r="AF16" s="24"/>
      <c r="AG16" s="24"/>
    </row>
    <row r="17" spans="1:34" ht="18.75" customHeight="1">
      <c r="A17" s="14"/>
      <c r="B17" s="14"/>
      <c r="C17" s="34"/>
      <c r="D17" s="3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35"/>
      <c r="Q17" s="35"/>
      <c r="R17" s="35"/>
      <c r="S17" s="35"/>
      <c r="T17" s="35"/>
      <c r="U17" s="35"/>
      <c r="V17" s="35"/>
      <c r="W17" s="14"/>
      <c r="X17" s="14"/>
      <c r="Y17" s="14"/>
      <c r="AB17" s="36"/>
      <c r="AC17" s="36"/>
      <c r="AD17" s="34"/>
      <c r="AE17" s="34"/>
      <c r="AF17" s="36"/>
      <c r="AG17" s="36"/>
      <c r="AH17" s="36"/>
    </row>
    <row r="18" spans="1:31" ht="15" customHeight="1">
      <c r="A18" s="293" t="s">
        <v>14</v>
      </c>
      <c r="B18" s="294"/>
      <c r="C18" s="204" t="str">
        <f>B19</f>
        <v>ベガルタ仙台</v>
      </c>
      <c r="D18" s="205"/>
      <c r="E18" s="206"/>
      <c r="F18" s="204" t="str">
        <f>B21</f>
        <v>ＹＭＣＡ</v>
      </c>
      <c r="G18" s="205"/>
      <c r="H18" s="206"/>
      <c r="I18" s="204" t="str">
        <f>B23</f>
        <v>ＦＣ　ＦＲＥＳＣＡ</v>
      </c>
      <c r="J18" s="205"/>
      <c r="K18" s="206"/>
      <c r="L18" s="204" t="str">
        <f>B25</f>
        <v>A.C　AZZURRI</v>
      </c>
      <c r="M18" s="205"/>
      <c r="N18" s="206"/>
      <c r="O18" s="193" t="s">
        <v>15</v>
      </c>
      <c r="P18" s="292"/>
      <c r="Q18" s="161" t="s">
        <v>16</v>
      </c>
      <c r="R18" s="161"/>
      <c r="S18" s="161" t="s">
        <v>17</v>
      </c>
      <c r="T18" s="161"/>
      <c r="U18" s="193" t="s">
        <v>18</v>
      </c>
      <c r="V18" s="195"/>
      <c r="W18" s="193" t="s">
        <v>19</v>
      </c>
      <c r="X18" s="195"/>
      <c r="AA18" s="12"/>
      <c r="AC18" s="37"/>
      <c r="AD18" s="38"/>
      <c r="AE18" s="14"/>
    </row>
    <row r="19" spans="1:31" ht="12" customHeight="1">
      <c r="A19" s="298">
        <v>1</v>
      </c>
      <c r="B19" s="300" t="s">
        <v>105</v>
      </c>
      <c r="C19" s="196">
        <f>IF(OR(C20="",E20=""),"",IF(C20=E20,"△",IF(C20&gt;E20,"○","●")))</f>
      </c>
      <c r="D19" s="197"/>
      <c r="E19" s="198"/>
      <c r="F19" s="196" t="str">
        <f>IF(OR(F20="",H20=""),"",IF(F20=H20,"△",IF(F20&gt;H20,"○","●")))</f>
        <v>○</v>
      </c>
      <c r="G19" s="197"/>
      <c r="H19" s="198"/>
      <c r="I19" s="196" t="str">
        <f>IF(OR(I20="",K20=""),"",IF(I20=K20,"△",IF(I20&gt;K20,"○","●")))</f>
        <v>○</v>
      </c>
      <c r="J19" s="197"/>
      <c r="K19" s="198"/>
      <c r="L19" s="196" t="str">
        <f>IF(OR(L20="",N20=""),"",IF(L20=N20,"△",IF(L20&gt;N20,"○","●")))</f>
        <v>○</v>
      </c>
      <c r="M19" s="197"/>
      <c r="N19" s="198"/>
      <c r="O19" s="189">
        <f>SUM(Z19:Z20)</f>
        <v>9</v>
      </c>
      <c r="P19" s="295"/>
      <c r="Q19" s="189">
        <f>AA19</f>
        <v>25</v>
      </c>
      <c r="R19" s="190"/>
      <c r="S19" s="189">
        <f>AA20</f>
        <v>1</v>
      </c>
      <c r="T19" s="190"/>
      <c r="U19" s="189">
        <f>SUM(AA19-AA20)</f>
        <v>24</v>
      </c>
      <c r="V19" s="190"/>
      <c r="W19" s="189">
        <v>1</v>
      </c>
      <c r="X19" s="190"/>
      <c r="Z19" s="39">
        <f>COUNTIF(C19:N20,"○")*3</f>
        <v>9</v>
      </c>
      <c r="AA19" s="40">
        <f>SUM(C20+F20+I20+L20)</f>
        <v>25</v>
      </c>
      <c r="AE19" s="302"/>
    </row>
    <row r="20" spans="1:31" ht="12" customHeight="1">
      <c r="A20" s="299"/>
      <c r="B20" s="301"/>
      <c r="C20" s="41"/>
      <c r="D20" s="42"/>
      <c r="E20" s="43"/>
      <c r="F20" s="41">
        <v>14</v>
      </c>
      <c r="G20" s="42" t="s">
        <v>20</v>
      </c>
      <c r="H20" s="43">
        <v>0</v>
      </c>
      <c r="I20" s="41">
        <v>7</v>
      </c>
      <c r="J20" s="42" t="s">
        <v>20</v>
      </c>
      <c r="K20" s="43">
        <v>0</v>
      </c>
      <c r="L20" s="41">
        <v>4</v>
      </c>
      <c r="M20" s="42" t="s">
        <v>20</v>
      </c>
      <c r="N20" s="43">
        <v>1</v>
      </c>
      <c r="O20" s="296"/>
      <c r="P20" s="297"/>
      <c r="Q20" s="191"/>
      <c r="R20" s="192"/>
      <c r="S20" s="191"/>
      <c r="T20" s="192"/>
      <c r="U20" s="191"/>
      <c r="V20" s="192"/>
      <c r="W20" s="191"/>
      <c r="X20" s="192"/>
      <c r="Z20" s="39">
        <f>COUNTIF(C19:N20,"△")</f>
        <v>0</v>
      </c>
      <c r="AA20" s="40">
        <f>SUM(E20+H20+K20+N20)</f>
        <v>1</v>
      </c>
      <c r="AE20" s="302"/>
    </row>
    <row r="21" spans="1:31" ht="12" customHeight="1">
      <c r="A21" s="298">
        <v>2</v>
      </c>
      <c r="B21" s="303" t="s">
        <v>36</v>
      </c>
      <c r="C21" s="196" t="str">
        <f>IF(OR(C22="",E22=""),"",IF(C22=E22,"△",IF(C22&gt;E22,"○","●")))</f>
        <v>●</v>
      </c>
      <c r="D21" s="197"/>
      <c r="E21" s="198"/>
      <c r="F21" s="196">
        <f>IF(OR(F22="",H22=""),"",IF(F22=H22,"△",IF(F22&gt;H22,"○","●")))</f>
      </c>
      <c r="G21" s="197"/>
      <c r="H21" s="198"/>
      <c r="I21" s="196" t="str">
        <f>IF(OR(I22="",K22=""),"",IF(I22=K22,"△",IF(I22&gt;K22,"○","●")))</f>
        <v>●</v>
      </c>
      <c r="J21" s="197"/>
      <c r="K21" s="198"/>
      <c r="L21" s="196" t="str">
        <f>IF(OR(L22="",N22=""),"",IF(L22=N22,"△",IF(L22&gt;N22,"○","●")))</f>
        <v>●</v>
      </c>
      <c r="M21" s="197"/>
      <c r="N21" s="198"/>
      <c r="O21" s="189">
        <f>SUM(Z21:Z22)</f>
        <v>0</v>
      </c>
      <c r="P21" s="295"/>
      <c r="Q21" s="189">
        <f>AA21</f>
        <v>1</v>
      </c>
      <c r="R21" s="190"/>
      <c r="S21" s="189">
        <f>AA22</f>
        <v>30</v>
      </c>
      <c r="T21" s="190"/>
      <c r="U21" s="189">
        <f>SUM(AA21-AA22)</f>
        <v>-29</v>
      </c>
      <c r="V21" s="190"/>
      <c r="W21" s="189">
        <v>4</v>
      </c>
      <c r="X21" s="190"/>
      <c r="Z21" s="39">
        <f>COUNTIF(C21:N22,"○")*3</f>
        <v>0</v>
      </c>
      <c r="AA21" s="40">
        <f>SUM(C22+F22+I22+L22)</f>
        <v>1</v>
      </c>
      <c r="AE21" s="302"/>
    </row>
    <row r="22" spans="1:31" ht="12" customHeight="1">
      <c r="A22" s="299"/>
      <c r="B22" s="304"/>
      <c r="C22" s="41">
        <v>0</v>
      </c>
      <c r="D22" s="42" t="s">
        <v>20</v>
      </c>
      <c r="E22" s="43">
        <v>14</v>
      </c>
      <c r="F22" s="41"/>
      <c r="G22" s="42"/>
      <c r="H22" s="43"/>
      <c r="I22" s="41">
        <v>1</v>
      </c>
      <c r="J22" s="42" t="s">
        <v>20</v>
      </c>
      <c r="K22" s="43">
        <v>7</v>
      </c>
      <c r="L22" s="41">
        <v>0</v>
      </c>
      <c r="M22" s="42" t="s">
        <v>20</v>
      </c>
      <c r="N22" s="43">
        <v>9</v>
      </c>
      <c r="O22" s="296"/>
      <c r="P22" s="297"/>
      <c r="Q22" s="191"/>
      <c r="R22" s="192"/>
      <c r="S22" s="191"/>
      <c r="T22" s="192"/>
      <c r="U22" s="191"/>
      <c r="V22" s="192"/>
      <c r="W22" s="191"/>
      <c r="X22" s="192"/>
      <c r="Z22" s="39">
        <f>COUNTIF(C21:N22,"△")</f>
        <v>0</v>
      </c>
      <c r="AA22" s="40">
        <f>SUM(E22+H22+K22+N22)</f>
        <v>30</v>
      </c>
      <c r="AE22" s="302"/>
    </row>
    <row r="23" spans="1:31" ht="12" customHeight="1">
      <c r="A23" s="298">
        <v>3</v>
      </c>
      <c r="B23" s="303" t="s">
        <v>37</v>
      </c>
      <c r="C23" s="196" t="str">
        <f>IF(OR(C24="",E24=""),"",IF(C24=E24,"△",IF(C24&gt;E24,"○","●")))</f>
        <v>●</v>
      </c>
      <c r="D23" s="197"/>
      <c r="E23" s="198"/>
      <c r="F23" s="196" t="str">
        <f>IF(OR(F24="",H24=""),"",IF(F24=H24,"△",IF(F24&gt;H24,"○","●")))</f>
        <v>○</v>
      </c>
      <c r="G23" s="197"/>
      <c r="H23" s="198"/>
      <c r="I23" s="196">
        <f>IF(OR(I24="",K24=""),"",IF(I24=K24,"△",IF(I24&gt;K24,"○","●")))</f>
      </c>
      <c r="J23" s="197"/>
      <c r="K23" s="198"/>
      <c r="L23" s="196" t="str">
        <f>IF(OR(L24="",N24=""),"",IF(L24=N24,"△",IF(L24&gt;N24,"○","●")))</f>
        <v>○</v>
      </c>
      <c r="M23" s="197"/>
      <c r="N23" s="198"/>
      <c r="O23" s="189">
        <f>SUM(Z23:Z24)</f>
        <v>6</v>
      </c>
      <c r="P23" s="295"/>
      <c r="Q23" s="189">
        <f>AA23</f>
        <v>8</v>
      </c>
      <c r="R23" s="190"/>
      <c r="S23" s="189">
        <f>AA24</f>
        <v>8</v>
      </c>
      <c r="T23" s="190"/>
      <c r="U23" s="189">
        <f>SUM(AA23-AA24)</f>
        <v>0</v>
      </c>
      <c r="V23" s="190"/>
      <c r="W23" s="189">
        <v>2</v>
      </c>
      <c r="X23" s="190"/>
      <c r="Z23" s="39">
        <f>COUNTIF(C23:N24,"○")*3</f>
        <v>6</v>
      </c>
      <c r="AA23" s="40">
        <f>SUM(C24+F24+I24+L24)</f>
        <v>8</v>
      </c>
      <c r="AE23" s="302"/>
    </row>
    <row r="24" spans="1:31" ht="12" customHeight="1">
      <c r="A24" s="299"/>
      <c r="B24" s="304"/>
      <c r="C24" s="41">
        <v>0</v>
      </c>
      <c r="D24" s="42" t="s">
        <v>20</v>
      </c>
      <c r="E24" s="43">
        <v>7</v>
      </c>
      <c r="F24" s="41">
        <v>7</v>
      </c>
      <c r="G24" s="42" t="s">
        <v>20</v>
      </c>
      <c r="H24" s="43">
        <v>1</v>
      </c>
      <c r="I24" s="41"/>
      <c r="J24" s="42"/>
      <c r="K24" s="43"/>
      <c r="L24" s="41">
        <v>1</v>
      </c>
      <c r="M24" s="42" t="s">
        <v>20</v>
      </c>
      <c r="N24" s="43">
        <v>0</v>
      </c>
      <c r="O24" s="296"/>
      <c r="P24" s="297"/>
      <c r="Q24" s="191"/>
      <c r="R24" s="192"/>
      <c r="S24" s="191"/>
      <c r="T24" s="192"/>
      <c r="U24" s="191"/>
      <c r="V24" s="192"/>
      <c r="W24" s="191"/>
      <c r="X24" s="192"/>
      <c r="Z24" s="39">
        <f>COUNTIF(C23:N24,"△")</f>
        <v>0</v>
      </c>
      <c r="AA24" s="40">
        <f>SUM(E24+H24+K24+N24)</f>
        <v>8</v>
      </c>
      <c r="AE24" s="302"/>
    </row>
    <row r="25" spans="1:31" ht="12" customHeight="1">
      <c r="A25" s="298">
        <v>4</v>
      </c>
      <c r="B25" s="303" t="s">
        <v>106</v>
      </c>
      <c r="C25" s="196" t="str">
        <f>IF(OR(C26="",E26=""),"",IF(C26=E26,"△",IF(C26&gt;E26,"○","●")))</f>
        <v>●</v>
      </c>
      <c r="D25" s="197"/>
      <c r="E25" s="198"/>
      <c r="F25" s="196" t="str">
        <f>IF(OR(F26="",H26=""),"",IF(F26=H26,"△",IF(F26&gt;H26,"○","●")))</f>
        <v>○</v>
      </c>
      <c r="G25" s="197"/>
      <c r="H25" s="198"/>
      <c r="I25" s="196" t="str">
        <f>IF(OR(I26="",K26=""),"",IF(I26=K26,"△",IF(I26&gt;K26,"○","●")))</f>
        <v>●</v>
      </c>
      <c r="J25" s="197"/>
      <c r="K25" s="198"/>
      <c r="L25" s="196">
        <f>IF(OR(L26="",N26=""),"",IF(L26=N26,"△",IF(L26&gt;N26,"○","●")))</f>
      </c>
      <c r="M25" s="197"/>
      <c r="N25" s="198"/>
      <c r="O25" s="189">
        <f>SUM(Z25:Z26)</f>
        <v>3</v>
      </c>
      <c r="P25" s="295"/>
      <c r="Q25" s="189">
        <f>AA25</f>
        <v>10</v>
      </c>
      <c r="R25" s="190"/>
      <c r="S25" s="189">
        <f>AA26</f>
        <v>5</v>
      </c>
      <c r="T25" s="190"/>
      <c r="U25" s="189">
        <f>SUM(AA25-AA26)</f>
        <v>5</v>
      </c>
      <c r="V25" s="190"/>
      <c r="W25" s="189">
        <v>3</v>
      </c>
      <c r="X25" s="190"/>
      <c r="Z25" s="39">
        <f>COUNTIF(C25:N26,"○")*3</f>
        <v>3</v>
      </c>
      <c r="AA25" s="40">
        <f>SUM(C26+F26+I26+L26)</f>
        <v>10</v>
      </c>
      <c r="AE25" s="302"/>
    </row>
    <row r="26" spans="1:31" ht="12" customHeight="1">
      <c r="A26" s="299"/>
      <c r="B26" s="304"/>
      <c r="C26" s="41">
        <v>1</v>
      </c>
      <c r="D26" s="42" t="s">
        <v>20</v>
      </c>
      <c r="E26" s="43">
        <v>4</v>
      </c>
      <c r="F26" s="41">
        <v>9</v>
      </c>
      <c r="G26" s="42" t="s">
        <v>20</v>
      </c>
      <c r="H26" s="43">
        <v>0</v>
      </c>
      <c r="I26" s="41">
        <v>0</v>
      </c>
      <c r="J26" s="42" t="s">
        <v>20</v>
      </c>
      <c r="K26" s="43">
        <v>1</v>
      </c>
      <c r="L26" s="41"/>
      <c r="M26" s="42"/>
      <c r="N26" s="43"/>
      <c r="O26" s="296"/>
      <c r="P26" s="297"/>
      <c r="Q26" s="191"/>
      <c r="R26" s="192"/>
      <c r="S26" s="191"/>
      <c r="T26" s="192"/>
      <c r="U26" s="191"/>
      <c r="V26" s="192"/>
      <c r="W26" s="191"/>
      <c r="X26" s="192"/>
      <c r="Z26" s="39">
        <f>COUNTIF(C25:N26,"△")</f>
        <v>0</v>
      </c>
      <c r="AA26" s="40">
        <f>SUM(E26+H26+K26+N26)</f>
        <v>5</v>
      </c>
      <c r="AE26" s="302"/>
    </row>
    <row r="28" spans="1:34" ht="18" customHeight="1">
      <c r="A28" s="248" t="s">
        <v>24</v>
      </c>
      <c r="B28" s="248"/>
      <c r="C28" s="248"/>
      <c r="D28" s="248"/>
      <c r="AB28" s="21"/>
      <c r="AC28" s="21"/>
      <c r="AD28" s="21"/>
      <c r="AE28" s="21"/>
      <c r="AF28" s="16"/>
      <c r="AG28" s="16"/>
      <c r="AH28" s="16"/>
    </row>
    <row r="29" spans="1:33" ht="15" customHeight="1">
      <c r="A29" s="17"/>
      <c r="B29" s="18" t="s">
        <v>9</v>
      </c>
      <c r="C29" s="184" t="s">
        <v>10</v>
      </c>
      <c r="D29" s="185"/>
      <c r="E29" s="193" t="s">
        <v>11</v>
      </c>
      <c r="F29" s="194"/>
      <c r="G29" s="194"/>
      <c r="H29" s="194"/>
      <c r="I29" s="194"/>
      <c r="J29" s="194"/>
      <c r="K29" s="194"/>
      <c r="L29" s="194"/>
      <c r="M29" s="194"/>
      <c r="N29" s="194"/>
      <c r="O29" s="195"/>
      <c r="P29" s="161" t="s">
        <v>12</v>
      </c>
      <c r="Q29" s="161"/>
      <c r="R29" s="161"/>
      <c r="S29" s="161"/>
      <c r="T29" s="161"/>
      <c r="U29" s="161"/>
      <c r="V29" s="161"/>
      <c r="W29" s="161"/>
      <c r="X29" s="161" t="s">
        <v>21</v>
      </c>
      <c r="Y29" s="161"/>
      <c r="Z29" s="161"/>
      <c r="AA29" s="161"/>
      <c r="AB29" s="161"/>
      <c r="AC29" s="161"/>
      <c r="AD29" s="161"/>
      <c r="AE29" s="44"/>
      <c r="AF29" s="24"/>
      <c r="AG29" s="24"/>
    </row>
    <row r="30" spans="1:33" ht="15" customHeight="1">
      <c r="A30" s="17">
        <v>1</v>
      </c>
      <c r="B30" s="26">
        <v>41755</v>
      </c>
      <c r="C30" s="317">
        <v>0.7083333333333334</v>
      </c>
      <c r="D30" s="318"/>
      <c r="E30" s="319" t="s">
        <v>42</v>
      </c>
      <c r="F30" s="320"/>
      <c r="G30" s="320"/>
      <c r="H30" s="320"/>
      <c r="I30" s="27">
        <v>0</v>
      </c>
      <c r="J30" s="28"/>
      <c r="K30" s="29">
        <v>5</v>
      </c>
      <c r="L30" s="321" t="s">
        <v>150</v>
      </c>
      <c r="M30" s="322"/>
      <c r="N30" s="322"/>
      <c r="O30" s="323"/>
      <c r="P30" s="324" t="s">
        <v>39</v>
      </c>
      <c r="Q30" s="325"/>
      <c r="R30" s="325"/>
      <c r="S30" s="326"/>
      <c r="T30" s="327" t="s">
        <v>151</v>
      </c>
      <c r="U30" s="325"/>
      <c r="V30" s="325"/>
      <c r="W30" s="328"/>
      <c r="X30" s="329" t="s">
        <v>152</v>
      </c>
      <c r="Y30" s="330"/>
      <c r="Z30" s="330"/>
      <c r="AA30" s="330"/>
      <c r="AB30" s="330"/>
      <c r="AC30" s="330"/>
      <c r="AD30" s="331"/>
      <c r="AE30" s="45"/>
      <c r="AF30" s="46"/>
      <c r="AG30" s="24"/>
    </row>
    <row r="31" spans="1:34" ht="15" customHeight="1">
      <c r="A31" s="47">
        <v>2</v>
      </c>
      <c r="B31" s="30">
        <v>41756</v>
      </c>
      <c r="C31" s="305">
        <v>0.75</v>
      </c>
      <c r="D31" s="306"/>
      <c r="E31" s="313" t="s">
        <v>39</v>
      </c>
      <c r="F31" s="314"/>
      <c r="G31" s="314"/>
      <c r="H31" s="314"/>
      <c r="I31" s="31">
        <v>0</v>
      </c>
      <c r="J31" s="32"/>
      <c r="K31" s="33">
        <v>0</v>
      </c>
      <c r="L31" s="332" t="s">
        <v>108</v>
      </c>
      <c r="M31" s="333"/>
      <c r="N31" s="333"/>
      <c r="O31" s="334"/>
      <c r="P31" s="335" t="s">
        <v>153</v>
      </c>
      <c r="Q31" s="336"/>
      <c r="R31" s="336"/>
      <c r="S31" s="337"/>
      <c r="T31" s="339" t="s">
        <v>109</v>
      </c>
      <c r="U31" s="336"/>
      <c r="V31" s="336"/>
      <c r="W31" s="340"/>
      <c r="X31" s="220" t="s">
        <v>152</v>
      </c>
      <c r="Y31" s="221"/>
      <c r="Z31" s="221"/>
      <c r="AA31" s="221"/>
      <c r="AB31" s="221"/>
      <c r="AC31" s="221"/>
      <c r="AD31" s="222"/>
      <c r="AE31" s="48"/>
      <c r="AF31" s="49"/>
      <c r="AG31" s="24"/>
      <c r="AH31" s="50"/>
    </row>
    <row r="32" spans="1:33" ht="15" customHeight="1">
      <c r="A32" s="47">
        <v>3</v>
      </c>
      <c r="B32" s="30">
        <v>41767</v>
      </c>
      <c r="C32" s="305">
        <v>0.8020833333333334</v>
      </c>
      <c r="D32" s="306"/>
      <c r="E32" s="313" t="s">
        <v>39</v>
      </c>
      <c r="F32" s="314"/>
      <c r="G32" s="314"/>
      <c r="H32" s="314"/>
      <c r="I32" s="31">
        <v>4</v>
      </c>
      <c r="J32" s="32"/>
      <c r="K32" s="33">
        <v>0</v>
      </c>
      <c r="L32" s="332" t="s">
        <v>151</v>
      </c>
      <c r="M32" s="333"/>
      <c r="N32" s="333"/>
      <c r="O32" s="334"/>
      <c r="P32" s="335" t="s">
        <v>150</v>
      </c>
      <c r="Q32" s="336"/>
      <c r="R32" s="336"/>
      <c r="S32" s="337"/>
      <c r="T32" s="339" t="s">
        <v>42</v>
      </c>
      <c r="U32" s="336"/>
      <c r="V32" s="336"/>
      <c r="W32" s="340"/>
      <c r="X32" s="220" t="s">
        <v>152</v>
      </c>
      <c r="Y32" s="221"/>
      <c r="Z32" s="221"/>
      <c r="AA32" s="221"/>
      <c r="AB32" s="221"/>
      <c r="AC32" s="221"/>
      <c r="AD32" s="222"/>
      <c r="AE32" s="48"/>
      <c r="AF32" s="49"/>
      <c r="AG32" s="24"/>
    </row>
    <row r="33" spans="1:33" ht="15" customHeight="1">
      <c r="A33" s="47">
        <v>4</v>
      </c>
      <c r="B33" s="30">
        <v>41769</v>
      </c>
      <c r="C33" s="305">
        <v>0.4166666666666667</v>
      </c>
      <c r="D33" s="306"/>
      <c r="E33" s="313" t="s">
        <v>39</v>
      </c>
      <c r="F33" s="314"/>
      <c r="G33" s="314"/>
      <c r="H33" s="314"/>
      <c r="I33" s="31">
        <v>5</v>
      </c>
      <c r="J33" s="32"/>
      <c r="K33" s="33">
        <v>0</v>
      </c>
      <c r="L33" s="332" t="s">
        <v>154</v>
      </c>
      <c r="M33" s="333"/>
      <c r="N33" s="333"/>
      <c r="O33" s="334"/>
      <c r="P33" s="335" t="s">
        <v>155</v>
      </c>
      <c r="Q33" s="336"/>
      <c r="R33" s="336"/>
      <c r="S33" s="337"/>
      <c r="T33" s="339" t="s">
        <v>156</v>
      </c>
      <c r="U33" s="336"/>
      <c r="V33" s="336"/>
      <c r="W33" s="340"/>
      <c r="X33" s="220" t="s">
        <v>157</v>
      </c>
      <c r="Y33" s="221"/>
      <c r="Z33" s="221"/>
      <c r="AA33" s="221"/>
      <c r="AB33" s="221"/>
      <c r="AC33" s="221"/>
      <c r="AD33" s="222"/>
      <c r="AE33" s="48"/>
      <c r="AF33" s="49"/>
      <c r="AG33" s="24"/>
    </row>
    <row r="34" spans="1:33" ht="15" customHeight="1">
      <c r="A34" s="47">
        <v>5</v>
      </c>
      <c r="B34" s="30">
        <v>41776</v>
      </c>
      <c r="C34" s="305">
        <v>0.75</v>
      </c>
      <c r="D34" s="306"/>
      <c r="E34" s="313" t="s">
        <v>108</v>
      </c>
      <c r="F34" s="314"/>
      <c r="G34" s="314"/>
      <c r="H34" s="314"/>
      <c r="I34" s="31">
        <v>3</v>
      </c>
      <c r="J34" s="32"/>
      <c r="K34" s="33">
        <v>1</v>
      </c>
      <c r="L34" s="332" t="s">
        <v>109</v>
      </c>
      <c r="M34" s="333"/>
      <c r="N34" s="333"/>
      <c r="O34" s="334"/>
      <c r="P34" s="335" t="s">
        <v>39</v>
      </c>
      <c r="Q34" s="336"/>
      <c r="R34" s="336"/>
      <c r="S34" s="337"/>
      <c r="T34" s="339" t="s">
        <v>42</v>
      </c>
      <c r="U34" s="336"/>
      <c r="V34" s="336"/>
      <c r="W34" s="340"/>
      <c r="X34" s="220" t="s">
        <v>152</v>
      </c>
      <c r="Y34" s="221"/>
      <c r="Z34" s="221"/>
      <c r="AA34" s="221"/>
      <c r="AB34" s="221"/>
      <c r="AC34" s="221"/>
      <c r="AD34" s="222"/>
      <c r="AE34" s="48"/>
      <c r="AF34" s="49"/>
      <c r="AG34" s="24"/>
    </row>
    <row r="35" spans="1:33" ht="15" customHeight="1">
      <c r="A35" s="47">
        <v>6</v>
      </c>
      <c r="B35" s="30">
        <v>41778</v>
      </c>
      <c r="C35" s="305">
        <v>0.8020833333333334</v>
      </c>
      <c r="D35" s="306"/>
      <c r="E35" s="313" t="s">
        <v>42</v>
      </c>
      <c r="F35" s="314"/>
      <c r="G35" s="314"/>
      <c r="H35" s="314"/>
      <c r="I35" s="31">
        <v>1</v>
      </c>
      <c r="J35" s="32"/>
      <c r="K35" s="33">
        <v>0</v>
      </c>
      <c r="L35" s="332" t="s">
        <v>109</v>
      </c>
      <c r="M35" s="333"/>
      <c r="N35" s="333"/>
      <c r="O35" s="334"/>
      <c r="P35" s="335" t="s">
        <v>108</v>
      </c>
      <c r="Q35" s="336"/>
      <c r="R35" s="336"/>
      <c r="S35" s="337"/>
      <c r="T35" s="339" t="s">
        <v>39</v>
      </c>
      <c r="U35" s="336"/>
      <c r="V35" s="336"/>
      <c r="W35" s="340"/>
      <c r="X35" s="220" t="s">
        <v>152</v>
      </c>
      <c r="Y35" s="221"/>
      <c r="Z35" s="221"/>
      <c r="AA35" s="221"/>
      <c r="AB35" s="221"/>
      <c r="AC35" s="221"/>
      <c r="AD35" s="222"/>
      <c r="AE35" s="48"/>
      <c r="AF35" s="49"/>
      <c r="AG35" s="24"/>
    </row>
    <row r="36" spans="1:34" ht="18.75" customHeight="1">
      <c r="A36" s="14"/>
      <c r="B36" s="14"/>
      <c r="C36" s="34"/>
      <c r="D36" s="3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35"/>
      <c r="Q36" s="35"/>
      <c r="R36" s="35"/>
      <c r="S36" s="35"/>
      <c r="T36" s="35"/>
      <c r="U36" s="35"/>
      <c r="V36" s="35"/>
      <c r="W36" s="14"/>
      <c r="X36" s="14"/>
      <c r="Y36" s="14"/>
      <c r="AB36" s="36"/>
      <c r="AC36" s="36"/>
      <c r="AD36" s="34"/>
      <c r="AE36" s="34"/>
      <c r="AF36" s="36"/>
      <c r="AG36" s="36"/>
      <c r="AH36" s="36"/>
    </row>
    <row r="37" spans="1:27" ht="15" customHeight="1">
      <c r="A37" s="293" t="s">
        <v>14</v>
      </c>
      <c r="B37" s="294"/>
      <c r="C37" s="204" t="str">
        <f>B38</f>
        <v>塩釜ＦＣ</v>
      </c>
      <c r="D37" s="205"/>
      <c r="E37" s="206"/>
      <c r="F37" s="204" t="str">
        <f>B40</f>
        <v>ＦＣみやぎ</v>
      </c>
      <c r="G37" s="205"/>
      <c r="H37" s="206"/>
      <c r="I37" s="204" t="str">
        <f>B42</f>
        <v>エボルティーボ</v>
      </c>
      <c r="J37" s="205"/>
      <c r="K37" s="206"/>
      <c r="L37" s="204" t="str">
        <f>B44</f>
        <v>コバルトーレ</v>
      </c>
      <c r="M37" s="205"/>
      <c r="N37" s="206"/>
      <c r="O37" s="193" t="s">
        <v>15</v>
      </c>
      <c r="P37" s="292"/>
      <c r="Q37" s="161" t="s">
        <v>16</v>
      </c>
      <c r="R37" s="161"/>
      <c r="S37" s="161" t="s">
        <v>17</v>
      </c>
      <c r="T37" s="161"/>
      <c r="U37" s="193" t="s">
        <v>18</v>
      </c>
      <c r="V37" s="195"/>
      <c r="W37" s="193" t="s">
        <v>19</v>
      </c>
      <c r="X37" s="195"/>
      <c r="AA37" s="12"/>
    </row>
    <row r="38" spans="1:27" ht="12" customHeight="1">
      <c r="A38" s="298">
        <v>1</v>
      </c>
      <c r="B38" s="338" t="s">
        <v>107</v>
      </c>
      <c r="C38" s="196">
        <f>IF(OR(C39="",E39=""),"",IF(C39=E39,"△",IF(C39&gt;E39,"○","●")))</f>
      </c>
      <c r="D38" s="197"/>
      <c r="E38" s="198"/>
      <c r="F38" s="196" t="str">
        <f>IF(OR(F39="",H39=""),"",IF(F39=H39,"△",IF(F39&gt;H39,"○","●")))</f>
        <v>△</v>
      </c>
      <c r="G38" s="197"/>
      <c r="H38" s="198"/>
      <c r="I38" s="196" t="str">
        <f>IF(OR(I39="",K39=""),"",IF(I39=K39,"△",IF(I39&gt;K39,"○","●")))</f>
        <v>○</v>
      </c>
      <c r="J38" s="197"/>
      <c r="K38" s="198"/>
      <c r="L38" s="196" t="str">
        <f>IF(OR(L39="",N39=""),"",IF(L39=N39,"△",IF(L39&gt;N39,"○","●")))</f>
        <v>○</v>
      </c>
      <c r="M38" s="197"/>
      <c r="N38" s="198"/>
      <c r="O38" s="189">
        <f>SUM(Z38:Z39)</f>
        <v>7</v>
      </c>
      <c r="P38" s="295"/>
      <c r="Q38" s="189">
        <f>AA38</f>
        <v>9</v>
      </c>
      <c r="R38" s="190"/>
      <c r="S38" s="189">
        <f>AA39</f>
        <v>0</v>
      </c>
      <c r="T38" s="190"/>
      <c r="U38" s="189">
        <f>SUM(AA38-AA39)</f>
        <v>9</v>
      </c>
      <c r="V38" s="190"/>
      <c r="W38" s="189">
        <v>1</v>
      </c>
      <c r="X38" s="190"/>
      <c r="Y38" s="341"/>
      <c r="Z38" s="39">
        <f>COUNTIF(C38:N39,"○")*3</f>
        <v>6</v>
      </c>
      <c r="AA38" s="40">
        <f>SUM(C39+F39+I39+L39)</f>
        <v>9</v>
      </c>
    </row>
    <row r="39" spans="1:27" ht="12" customHeight="1">
      <c r="A39" s="299"/>
      <c r="B39" s="301"/>
      <c r="C39" s="41"/>
      <c r="D39" s="42"/>
      <c r="E39" s="43"/>
      <c r="F39" s="41">
        <v>0</v>
      </c>
      <c r="G39" s="42" t="s">
        <v>20</v>
      </c>
      <c r="H39" s="43">
        <v>0</v>
      </c>
      <c r="I39" s="41">
        <v>4</v>
      </c>
      <c r="J39" s="42" t="s">
        <v>20</v>
      </c>
      <c r="K39" s="43">
        <v>0</v>
      </c>
      <c r="L39" s="41">
        <v>5</v>
      </c>
      <c r="M39" s="42" t="s">
        <v>20</v>
      </c>
      <c r="N39" s="43">
        <v>0</v>
      </c>
      <c r="O39" s="296"/>
      <c r="P39" s="297"/>
      <c r="Q39" s="191"/>
      <c r="R39" s="192"/>
      <c r="S39" s="191"/>
      <c r="T39" s="192"/>
      <c r="U39" s="191"/>
      <c r="V39" s="192"/>
      <c r="W39" s="191"/>
      <c r="X39" s="192"/>
      <c r="Y39" s="341"/>
      <c r="Z39" s="39">
        <f>COUNTIF(C38:N39,"△")</f>
        <v>1</v>
      </c>
      <c r="AA39" s="40">
        <f>SUM(E39+H39+K39+N39)</f>
        <v>0</v>
      </c>
    </row>
    <row r="40" spans="1:27" ht="12" customHeight="1">
      <c r="A40" s="298">
        <v>2</v>
      </c>
      <c r="B40" s="303" t="s">
        <v>108</v>
      </c>
      <c r="C40" s="196" t="str">
        <f>IF(OR(C41="",E41=""),"",IF(C41=E41,"△",IF(C41&gt;E41,"○","●")))</f>
        <v>△</v>
      </c>
      <c r="D40" s="197"/>
      <c r="E40" s="198"/>
      <c r="F40" s="196">
        <f>IF(OR(F41="",H41=""),"",IF(F41=H41,"△",IF(F41&gt;H41,"○","●")))</f>
      </c>
      <c r="G40" s="197"/>
      <c r="H40" s="198"/>
      <c r="I40" s="196" t="str">
        <f>IF(OR(I41="",K41=""),"",IF(I41=K41,"△",IF(I41&gt;K41,"○","●")))</f>
        <v>○</v>
      </c>
      <c r="J40" s="197"/>
      <c r="K40" s="198"/>
      <c r="L40" s="196" t="str">
        <f>IF(OR(L41="",N41=""),"",IF(L41=N41,"△",IF(L41&gt;N41,"○","●")))</f>
        <v>○</v>
      </c>
      <c r="M40" s="197"/>
      <c r="N40" s="198"/>
      <c r="O40" s="189">
        <f>SUM(Z40:Z41)</f>
        <v>7</v>
      </c>
      <c r="P40" s="295"/>
      <c r="Q40" s="189">
        <f>AA40</f>
        <v>8</v>
      </c>
      <c r="R40" s="190"/>
      <c r="S40" s="189">
        <f>AA41</f>
        <v>1</v>
      </c>
      <c r="T40" s="190"/>
      <c r="U40" s="189">
        <f>SUM(AA40-AA41)</f>
        <v>7</v>
      </c>
      <c r="V40" s="190"/>
      <c r="W40" s="189">
        <v>2</v>
      </c>
      <c r="X40" s="190"/>
      <c r="Y40" s="341"/>
      <c r="Z40" s="39">
        <f>COUNTIF(C40:N41,"○")*3</f>
        <v>6</v>
      </c>
      <c r="AA40" s="40">
        <f>SUM(C41+F41+I41+L41)</f>
        <v>8</v>
      </c>
    </row>
    <row r="41" spans="1:27" ht="12" customHeight="1">
      <c r="A41" s="299"/>
      <c r="B41" s="304"/>
      <c r="C41" s="41">
        <v>0</v>
      </c>
      <c r="D41" s="42" t="s">
        <v>20</v>
      </c>
      <c r="E41" s="43">
        <v>0</v>
      </c>
      <c r="F41" s="41"/>
      <c r="G41" s="42"/>
      <c r="H41" s="43"/>
      <c r="I41" s="41">
        <v>3</v>
      </c>
      <c r="J41" s="42" t="s">
        <v>20</v>
      </c>
      <c r="K41" s="43">
        <v>1</v>
      </c>
      <c r="L41" s="41">
        <v>5</v>
      </c>
      <c r="M41" s="42" t="s">
        <v>20</v>
      </c>
      <c r="N41" s="43">
        <v>0</v>
      </c>
      <c r="O41" s="296"/>
      <c r="P41" s="297"/>
      <c r="Q41" s="191"/>
      <c r="R41" s="192"/>
      <c r="S41" s="191"/>
      <c r="T41" s="192"/>
      <c r="U41" s="191"/>
      <c r="V41" s="192"/>
      <c r="W41" s="191"/>
      <c r="X41" s="192"/>
      <c r="Y41" s="341"/>
      <c r="Z41" s="39">
        <f>COUNTIF(C40:N41,"△")</f>
        <v>1</v>
      </c>
      <c r="AA41" s="40">
        <f>SUM(E41+H41+K41+N41)</f>
        <v>1</v>
      </c>
    </row>
    <row r="42" spans="1:27" ht="12" customHeight="1">
      <c r="A42" s="298">
        <v>3</v>
      </c>
      <c r="B42" s="303" t="s">
        <v>109</v>
      </c>
      <c r="C42" s="196" t="str">
        <f>IF(OR(C43="",E43=""),"",IF(C43=E43,"△",IF(C43&gt;E43,"○","●")))</f>
        <v>●</v>
      </c>
      <c r="D42" s="197"/>
      <c r="E42" s="198"/>
      <c r="F42" s="196" t="str">
        <f>IF(OR(F43="",H43=""),"",IF(F43=H43,"△",IF(F43&gt;H43,"○","●")))</f>
        <v>●</v>
      </c>
      <c r="G42" s="197"/>
      <c r="H42" s="198"/>
      <c r="I42" s="196">
        <f>IF(OR(I43="",K43=""),"",IF(I43=K43,"△",IF(I43&gt;K43,"○","●")))</f>
      </c>
      <c r="J42" s="197"/>
      <c r="K42" s="198"/>
      <c r="L42" s="196" t="str">
        <f>IF(OR(L43="",N43=""),"",IF(L43=N43,"△",IF(L43&gt;N43,"○","●")))</f>
        <v>●</v>
      </c>
      <c r="M42" s="197"/>
      <c r="N42" s="198"/>
      <c r="O42" s="189">
        <f>SUM(Z42:Z43)</f>
        <v>0</v>
      </c>
      <c r="P42" s="295"/>
      <c r="Q42" s="189">
        <f>AA42</f>
        <v>1</v>
      </c>
      <c r="R42" s="190"/>
      <c r="S42" s="189">
        <f>AA43</f>
        <v>8</v>
      </c>
      <c r="T42" s="190"/>
      <c r="U42" s="189">
        <f>SUM(AA42-AA43)</f>
        <v>-7</v>
      </c>
      <c r="V42" s="190"/>
      <c r="W42" s="189">
        <v>4</v>
      </c>
      <c r="X42" s="190"/>
      <c r="Y42" s="341"/>
      <c r="Z42" s="39">
        <f>COUNTIF(C42:N43,"○")*3</f>
        <v>0</v>
      </c>
      <c r="AA42" s="40">
        <f>SUM(C43+F43+I43+L43)</f>
        <v>1</v>
      </c>
    </row>
    <row r="43" spans="1:27" ht="12" customHeight="1">
      <c r="A43" s="299"/>
      <c r="B43" s="304"/>
      <c r="C43" s="41">
        <v>0</v>
      </c>
      <c r="D43" s="42" t="s">
        <v>20</v>
      </c>
      <c r="E43" s="43">
        <v>4</v>
      </c>
      <c r="F43" s="41">
        <v>1</v>
      </c>
      <c r="G43" s="42" t="s">
        <v>20</v>
      </c>
      <c r="H43" s="43">
        <v>3</v>
      </c>
      <c r="I43" s="41"/>
      <c r="J43" s="42"/>
      <c r="K43" s="43"/>
      <c r="L43" s="41">
        <v>0</v>
      </c>
      <c r="M43" s="42" t="s">
        <v>20</v>
      </c>
      <c r="N43" s="43">
        <v>1</v>
      </c>
      <c r="O43" s="296"/>
      <c r="P43" s="297"/>
      <c r="Q43" s="191"/>
      <c r="R43" s="192"/>
      <c r="S43" s="191"/>
      <c r="T43" s="192"/>
      <c r="U43" s="191"/>
      <c r="V43" s="192"/>
      <c r="W43" s="191"/>
      <c r="X43" s="192"/>
      <c r="Y43" s="341"/>
      <c r="Z43" s="39">
        <f>COUNTIF(C42:N43,"△")</f>
        <v>0</v>
      </c>
      <c r="AA43" s="40">
        <f>SUM(E43+H43+K43+N43)</f>
        <v>8</v>
      </c>
    </row>
    <row r="44" spans="1:27" ht="12" customHeight="1">
      <c r="A44" s="298">
        <v>4</v>
      </c>
      <c r="B44" s="303" t="s">
        <v>42</v>
      </c>
      <c r="C44" s="196" t="str">
        <f>IF(OR(C45="",E45=""),"",IF(C45=E45,"△",IF(C45&gt;E45,"○","●")))</f>
        <v>●</v>
      </c>
      <c r="D44" s="197"/>
      <c r="E44" s="198"/>
      <c r="F44" s="196" t="str">
        <f>IF(OR(F45="",H45=""),"",IF(F45=H45,"△",IF(F45&gt;H45,"○","●")))</f>
        <v>●</v>
      </c>
      <c r="G44" s="197"/>
      <c r="H44" s="198"/>
      <c r="I44" s="196" t="str">
        <f>IF(OR(I45="",K45=""),"",IF(I45=K45,"△",IF(I45&gt;K45,"○","●")))</f>
        <v>○</v>
      </c>
      <c r="J44" s="197"/>
      <c r="K44" s="198"/>
      <c r="L44" s="196">
        <f>IF(OR(L45="",N45=""),"",IF(L45=N45,"△",IF(L45&gt;N45,"○","●")))</f>
      </c>
      <c r="M44" s="197"/>
      <c r="N44" s="198"/>
      <c r="O44" s="189">
        <f>SUM(Z44:Z45)</f>
        <v>3</v>
      </c>
      <c r="P44" s="295"/>
      <c r="Q44" s="189">
        <f>AA44</f>
        <v>1</v>
      </c>
      <c r="R44" s="190"/>
      <c r="S44" s="189">
        <f>AA45</f>
        <v>10</v>
      </c>
      <c r="T44" s="190"/>
      <c r="U44" s="189">
        <f>SUM(AA44-AA45)</f>
        <v>-9</v>
      </c>
      <c r="V44" s="190"/>
      <c r="W44" s="189">
        <v>3</v>
      </c>
      <c r="X44" s="190"/>
      <c r="Y44" s="341"/>
      <c r="Z44" s="39">
        <f>COUNTIF(C44:N45,"○")*3</f>
        <v>3</v>
      </c>
      <c r="AA44" s="40">
        <f>SUM(C45+F45+I45+L45)</f>
        <v>1</v>
      </c>
    </row>
    <row r="45" spans="1:27" ht="12" customHeight="1">
      <c r="A45" s="299"/>
      <c r="B45" s="304"/>
      <c r="C45" s="41">
        <v>0</v>
      </c>
      <c r="D45" s="42" t="s">
        <v>20</v>
      </c>
      <c r="E45" s="43">
        <v>5</v>
      </c>
      <c r="F45" s="41">
        <v>0</v>
      </c>
      <c r="G45" s="42" t="s">
        <v>20</v>
      </c>
      <c r="H45" s="43">
        <v>5</v>
      </c>
      <c r="I45" s="41">
        <v>1</v>
      </c>
      <c r="J45" s="42" t="s">
        <v>20</v>
      </c>
      <c r="K45" s="43">
        <v>0</v>
      </c>
      <c r="L45" s="41"/>
      <c r="M45" s="42"/>
      <c r="N45" s="43"/>
      <c r="O45" s="296"/>
      <c r="P45" s="297"/>
      <c r="Q45" s="191"/>
      <c r="R45" s="192"/>
      <c r="S45" s="191"/>
      <c r="T45" s="192"/>
      <c r="U45" s="191"/>
      <c r="V45" s="192"/>
      <c r="W45" s="191"/>
      <c r="X45" s="192"/>
      <c r="Y45" s="341"/>
      <c r="Z45" s="39">
        <f>COUNTIF(C44:N45,"△")</f>
        <v>0</v>
      </c>
      <c r="AA45" s="40">
        <f>SUM(E45+H45+K45+N45)</f>
        <v>10</v>
      </c>
    </row>
    <row r="47" spans="1:34" ht="18" customHeight="1">
      <c r="A47" s="351" t="s">
        <v>101</v>
      </c>
      <c r="B47" s="351"/>
      <c r="C47" s="351"/>
      <c r="D47" s="351"/>
      <c r="AB47" s="21"/>
      <c r="AC47" s="21"/>
      <c r="AD47" s="21"/>
      <c r="AE47" s="21"/>
      <c r="AF47" s="16"/>
      <c r="AG47" s="16"/>
      <c r="AH47" s="16"/>
    </row>
    <row r="48" spans="1:34" ht="15" customHeight="1">
      <c r="A48" s="22"/>
      <c r="B48" s="22" t="s">
        <v>9</v>
      </c>
      <c r="C48" s="184" t="s">
        <v>10</v>
      </c>
      <c r="D48" s="185"/>
      <c r="E48" s="233" t="s">
        <v>11</v>
      </c>
      <c r="F48" s="234"/>
      <c r="G48" s="234"/>
      <c r="H48" s="234"/>
      <c r="I48" s="234"/>
      <c r="J48" s="234"/>
      <c r="K48" s="234"/>
      <c r="L48" s="234"/>
      <c r="M48" s="234"/>
      <c r="N48" s="234"/>
      <c r="O48" s="235"/>
      <c r="P48" s="178" t="s">
        <v>12</v>
      </c>
      <c r="Q48" s="178"/>
      <c r="R48" s="178"/>
      <c r="S48" s="178"/>
      <c r="T48" s="178"/>
      <c r="U48" s="178"/>
      <c r="V48" s="178"/>
      <c r="W48" s="178"/>
      <c r="X48" s="178" t="s">
        <v>162</v>
      </c>
      <c r="Y48" s="178"/>
      <c r="Z48" s="178"/>
      <c r="AA48" s="178"/>
      <c r="AB48" s="178"/>
      <c r="AC48" s="178"/>
      <c r="AD48" s="178"/>
      <c r="AE48" s="23"/>
      <c r="AF48" s="24"/>
      <c r="AG48" s="24"/>
      <c r="AH48"/>
    </row>
    <row r="49" spans="1:34" ht="15" customHeight="1">
      <c r="A49" s="17">
        <v>1</v>
      </c>
      <c r="B49" s="26">
        <v>41756</v>
      </c>
      <c r="C49" s="317">
        <v>0.4166666666666667</v>
      </c>
      <c r="D49" s="318"/>
      <c r="E49" s="319" t="s">
        <v>175</v>
      </c>
      <c r="F49" s="320"/>
      <c r="G49" s="320"/>
      <c r="H49" s="320"/>
      <c r="I49" s="27">
        <v>8</v>
      </c>
      <c r="J49" s="28"/>
      <c r="K49" s="29">
        <v>0</v>
      </c>
      <c r="L49" s="321" t="s">
        <v>176</v>
      </c>
      <c r="M49" s="322"/>
      <c r="N49" s="322"/>
      <c r="O49" s="323"/>
      <c r="P49" s="324" t="s">
        <v>177</v>
      </c>
      <c r="Q49" s="325"/>
      <c r="R49" s="325"/>
      <c r="S49" s="326"/>
      <c r="T49" s="327" t="s">
        <v>178</v>
      </c>
      <c r="U49" s="325"/>
      <c r="V49" s="325"/>
      <c r="W49" s="328"/>
      <c r="X49" s="329" t="s">
        <v>179</v>
      </c>
      <c r="Y49" s="330"/>
      <c r="Z49" s="330"/>
      <c r="AA49" s="330"/>
      <c r="AB49" s="330"/>
      <c r="AC49" s="330"/>
      <c r="AD49" s="331"/>
      <c r="AE49" s="23"/>
      <c r="AF49" s="24"/>
      <c r="AG49" s="24"/>
      <c r="AH49"/>
    </row>
    <row r="50" spans="1:34" ht="15" customHeight="1">
      <c r="A50" s="17">
        <v>2</v>
      </c>
      <c r="B50" s="26">
        <v>41770</v>
      </c>
      <c r="C50" s="317">
        <v>0.4166666666666667</v>
      </c>
      <c r="D50" s="318"/>
      <c r="E50" s="319" t="s">
        <v>180</v>
      </c>
      <c r="F50" s="320"/>
      <c r="G50" s="320"/>
      <c r="H50" s="320"/>
      <c r="I50" s="27">
        <v>10</v>
      </c>
      <c r="J50" s="28"/>
      <c r="K50" s="29">
        <v>1</v>
      </c>
      <c r="L50" s="321" t="s">
        <v>176</v>
      </c>
      <c r="M50" s="322"/>
      <c r="N50" s="322"/>
      <c r="O50" s="323"/>
      <c r="P50" s="324" t="s">
        <v>178</v>
      </c>
      <c r="Q50" s="325"/>
      <c r="R50" s="325"/>
      <c r="S50" s="326"/>
      <c r="T50" s="327" t="s">
        <v>181</v>
      </c>
      <c r="U50" s="325"/>
      <c r="V50" s="325"/>
      <c r="W50" s="328"/>
      <c r="X50" s="329" t="s">
        <v>179</v>
      </c>
      <c r="Y50" s="330"/>
      <c r="Z50" s="330"/>
      <c r="AA50" s="330"/>
      <c r="AB50" s="330"/>
      <c r="AC50" s="330"/>
      <c r="AD50" s="331"/>
      <c r="AE50" s="23"/>
      <c r="AF50" s="24"/>
      <c r="AG50" s="24"/>
      <c r="AH50"/>
    </row>
    <row r="51" spans="1:34" ht="15" customHeight="1">
      <c r="A51" s="17">
        <v>3</v>
      </c>
      <c r="B51" s="26">
        <v>41776</v>
      </c>
      <c r="C51" s="317">
        <v>0.4166666666666667</v>
      </c>
      <c r="D51" s="318"/>
      <c r="E51" s="319" t="s">
        <v>175</v>
      </c>
      <c r="F51" s="320"/>
      <c r="G51" s="320"/>
      <c r="H51" s="320"/>
      <c r="I51" s="27">
        <v>3</v>
      </c>
      <c r="J51" s="28"/>
      <c r="K51" s="120">
        <v>1</v>
      </c>
      <c r="L51" s="345" t="s">
        <v>180</v>
      </c>
      <c r="M51" s="320"/>
      <c r="N51" s="320"/>
      <c r="O51" s="346"/>
      <c r="P51" s="324" t="s">
        <v>181</v>
      </c>
      <c r="Q51" s="325"/>
      <c r="R51" s="325"/>
      <c r="S51" s="326"/>
      <c r="T51" s="327" t="s">
        <v>177</v>
      </c>
      <c r="U51" s="325"/>
      <c r="V51" s="325"/>
      <c r="W51" s="328"/>
      <c r="X51" s="329" t="s">
        <v>179</v>
      </c>
      <c r="Y51" s="330"/>
      <c r="Z51" s="330"/>
      <c r="AA51" s="330"/>
      <c r="AB51" s="330"/>
      <c r="AC51" s="330"/>
      <c r="AD51" s="331"/>
      <c r="AE51" s="23"/>
      <c r="AF51" s="24"/>
      <c r="AG51" s="24"/>
      <c r="AH51"/>
    </row>
    <row r="52" spans="1:34" ht="18.75" customHeight="1">
      <c r="A52" s="14"/>
      <c r="B52" s="14"/>
      <c r="C52" s="34"/>
      <c r="D52" s="3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35"/>
      <c r="Q52" s="35"/>
      <c r="R52" s="35"/>
      <c r="S52" s="35"/>
      <c r="T52" s="35"/>
      <c r="U52" s="35"/>
      <c r="V52" s="35"/>
      <c r="W52" s="14"/>
      <c r="X52" s="14"/>
      <c r="Y52" s="14"/>
      <c r="AB52" s="36"/>
      <c r="AC52" s="36"/>
      <c r="AD52" s="34"/>
      <c r="AE52" s="34"/>
      <c r="AF52" s="36"/>
      <c r="AG52" s="36"/>
      <c r="AH52" s="36"/>
    </row>
    <row r="53" spans="1:28" ht="15" customHeight="1">
      <c r="A53" s="354" t="s">
        <v>14</v>
      </c>
      <c r="B53" s="355"/>
      <c r="C53" s="204" t="str">
        <f>B54</f>
        <v>仙台ＦＣ</v>
      </c>
      <c r="D53" s="205"/>
      <c r="E53" s="206"/>
      <c r="F53" s="204" t="str">
        <f>B56</f>
        <v>アバンツァーレ</v>
      </c>
      <c r="G53" s="205"/>
      <c r="H53" s="206"/>
      <c r="I53" s="204" t="str">
        <f>B58</f>
        <v>東六クラブ</v>
      </c>
      <c r="J53" s="205"/>
      <c r="K53" s="206"/>
      <c r="L53" s="193" t="s">
        <v>15</v>
      </c>
      <c r="M53" s="195"/>
      <c r="N53" s="193" t="s">
        <v>16</v>
      </c>
      <c r="O53" s="195"/>
      <c r="P53" s="193" t="s">
        <v>17</v>
      </c>
      <c r="Q53" s="195"/>
      <c r="R53" s="193" t="s">
        <v>18</v>
      </c>
      <c r="S53" s="195"/>
      <c r="T53" s="193" t="s">
        <v>19</v>
      </c>
      <c r="U53" s="195"/>
      <c r="Z53" s="37"/>
      <c r="AA53" s="38"/>
      <c r="AB53" s="14"/>
    </row>
    <row r="54" spans="1:28" ht="12" customHeight="1">
      <c r="A54" s="298">
        <v>1</v>
      </c>
      <c r="B54" s="300" t="s">
        <v>110</v>
      </c>
      <c r="C54" s="196">
        <f>IF(OR(C55="",E55=""),"",IF(C55=E55,"△",IF(C55&gt;E55,"○","●")))</f>
      </c>
      <c r="D54" s="197"/>
      <c r="E54" s="198"/>
      <c r="F54" s="196" t="str">
        <f>IF(OR(F55="",H55=""),"",IF(F55=H55,"△",IF(F55&gt;H55,"○","●")))</f>
        <v>○</v>
      </c>
      <c r="G54" s="197"/>
      <c r="H54" s="198"/>
      <c r="I54" s="196" t="str">
        <f>IF(OR(I55="",K55=""),"",IF(I55=K55,"△",IF(I55&gt;K55,"○","●")))</f>
        <v>○</v>
      </c>
      <c r="J54" s="197"/>
      <c r="K54" s="198"/>
      <c r="L54" s="189">
        <f>SUM(W54:W55)</f>
        <v>6</v>
      </c>
      <c r="M54" s="190"/>
      <c r="N54" s="189">
        <f>X54</f>
        <v>11</v>
      </c>
      <c r="O54" s="190"/>
      <c r="P54" s="189">
        <f>X55</f>
        <v>1</v>
      </c>
      <c r="Q54" s="190"/>
      <c r="R54" s="189">
        <f>SUM(X54-X55)</f>
        <v>10</v>
      </c>
      <c r="S54" s="190"/>
      <c r="T54" s="189">
        <v>1</v>
      </c>
      <c r="U54" s="190"/>
      <c r="W54" s="39">
        <f>COUNTIF(C54:K55,"○")*3</f>
        <v>6</v>
      </c>
      <c r="X54" s="40">
        <f>SUM(C55+F55+I55)</f>
        <v>11</v>
      </c>
      <c r="AA54" s="12"/>
      <c r="AB54" s="302"/>
    </row>
    <row r="55" spans="1:28" ht="12" customHeight="1">
      <c r="A55" s="299"/>
      <c r="B55" s="301"/>
      <c r="C55" s="41"/>
      <c r="D55" s="42"/>
      <c r="E55" s="43"/>
      <c r="F55" s="41">
        <v>3</v>
      </c>
      <c r="G55" s="42" t="s">
        <v>20</v>
      </c>
      <c r="H55" s="43">
        <v>1</v>
      </c>
      <c r="I55" s="41">
        <v>8</v>
      </c>
      <c r="J55" s="42" t="s">
        <v>20</v>
      </c>
      <c r="K55" s="43">
        <v>0</v>
      </c>
      <c r="L55" s="191"/>
      <c r="M55" s="192"/>
      <c r="N55" s="191"/>
      <c r="O55" s="192"/>
      <c r="P55" s="191"/>
      <c r="Q55" s="192"/>
      <c r="R55" s="191"/>
      <c r="S55" s="192"/>
      <c r="T55" s="191"/>
      <c r="U55" s="192"/>
      <c r="W55" s="39">
        <f>COUNTIF(C54:K55,"△")</f>
        <v>0</v>
      </c>
      <c r="X55" s="40">
        <f>SUM(E55+H55+K55)</f>
        <v>1</v>
      </c>
      <c r="AA55" s="12"/>
      <c r="AB55" s="302"/>
    </row>
    <row r="56" spans="1:28" ht="12" customHeight="1">
      <c r="A56" s="298">
        <v>2</v>
      </c>
      <c r="B56" s="303" t="s">
        <v>87</v>
      </c>
      <c r="C56" s="196" t="str">
        <f>IF(OR(C57="",E57=""),"",IF(C57=E57,"△",IF(C57&gt;E57,"○","●")))</f>
        <v>●</v>
      </c>
      <c r="D56" s="197"/>
      <c r="E56" s="198"/>
      <c r="F56" s="196">
        <f>IF(OR(F57="",H57=""),"",IF(F57=H57,"△",IF(F57&gt;H57,"○","●")))</f>
      </c>
      <c r="G56" s="197"/>
      <c r="H56" s="198"/>
      <c r="I56" s="196" t="str">
        <f>IF(OR(I57="",K57=""),"",IF(I57=K57,"△",IF(I57&gt;K57,"○","●")))</f>
        <v>○</v>
      </c>
      <c r="J56" s="197"/>
      <c r="K56" s="198"/>
      <c r="L56" s="189">
        <f>SUM(W56:W57)</f>
        <v>3</v>
      </c>
      <c r="M56" s="190"/>
      <c r="N56" s="189">
        <f>X56</f>
        <v>11</v>
      </c>
      <c r="O56" s="190"/>
      <c r="P56" s="189">
        <f>X57</f>
        <v>4</v>
      </c>
      <c r="Q56" s="190"/>
      <c r="R56" s="189">
        <f>SUM(X56-X57)</f>
        <v>7</v>
      </c>
      <c r="S56" s="190"/>
      <c r="T56" s="189">
        <v>2</v>
      </c>
      <c r="U56" s="190"/>
      <c r="W56" s="39">
        <f>COUNTIF(C56:K57,"○")*3</f>
        <v>3</v>
      </c>
      <c r="X56" s="40">
        <f>SUM(C57+F57+I57)</f>
        <v>11</v>
      </c>
      <c r="AA56" s="12"/>
      <c r="AB56" s="302"/>
    </row>
    <row r="57" spans="1:28" ht="12" customHeight="1">
      <c r="A57" s="299"/>
      <c r="B57" s="304"/>
      <c r="C57" s="41">
        <v>1</v>
      </c>
      <c r="D57" s="42" t="s">
        <v>20</v>
      </c>
      <c r="E57" s="43">
        <v>3</v>
      </c>
      <c r="F57" s="41"/>
      <c r="G57" s="42"/>
      <c r="H57" s="43"/>
      <c r="I57" s="41">
        <v>10</v>
      </c>
      <c r="J57" s="42" t="s">
        <v>20</v>
      </c>
      <c r="K57" s="43">
        <v>1</v>
      </c>
      <c r="L57" s="191"/>
      <c r="M57" s="192"/>
      <c r="N57" s="191"/>
      <c r="O57" s="192"/>
      <c r="P57" s="191"/>
      <c r="Q57" s="192"/>
      <c r="R57" s="191"/>
      <c r="S57" s="192"/>
      <c r="T57" s="191"/>
      <c r="U57" s="192"/>
      <c r="W57" s="39">
        <f>COUNTIF(C56:K57,"△")</f>
        <v>0</v>
      </c>
      <c r="X57" s="40">
        <f>SUM(E57+H57+K57)</f>
        <v>4</v>
      </c>
      <c r="AA57" s="12"/>
      <c r="AB57" s="302"/>
    </row>
    <row r="58" spans="1:28" ht="12" customHeight="1">
      <c r="A58" s="298">
        <v>3</v>
      </c>
      <c r="B58" s="303" t="s">
        <v>111</v>
      </c>
      <c r="C58" s="196" t="str">
        <f>IF(OR(C59="",E59=""),"",IF(C59=E59,"△",IF(C59&gt;E59,"○","●")))</f>
        <v>●</v>
      </c>
      <c r="D58" s="197"/>
      <c r="E58" s="198"/>
      <c r="F58" s="196" t="str">
        <f>IF(OR(F59="",H59=""),"",IF(F59=H59,"△",IF(F59&gt;H59,"○","●")))</f>
        <v>●</v>
      </c>
      <c r="G58" s="197"/>
      <c r="H58" s="198"/>
      <c r="I58" s="196">
        <f>IF(OR(I59="",K59=""),"",IF(I59=K59,"△",IF(I59&gt;K59,"○","●")))</f>
      </c>
      <c r="J58" s="197"/>
      <c r="K58" s="198"/>
      <c r="L58" s="189">
        <f>SUM(W58:W59)</f>
        <v>0</v>
      </c>
      <c r="M58" s="190"/>
      <c r="N58" s="189">
        <f>X58</f>
        <v>1</v>
      </c>
      <c r="O58" s="190"/>
      <c r="P58" s="189">
        <f>X59</f>
        <v>18</v>
      </c>
      <c r="Q58" s="190"/>
      <c r="R58" s="189">
        <f>SUM(X58-X59)</f>
        <v>-17</v>
      </c>
      <c r="S58" s="190"/>
      <c r="T58" s="189">
        <v>3</v>
      </c>
      <c r="U58" s="190"/>
      <c r="W58" s="39">
        <f>COUNTIF(C58:K59,"○")*3</f>
        <v>0</v>
      </c>
      <c r="X58" s="40">
        <f>SUM(C59+F59+I59)</f>
        <v>1</v>
      </c>
      <c r="AA58" s="12"/>
      <c r="AB58" s="302"/>
    </row>
    <row r="59" spans="1:28" ht="12" customHeight="1">
      <c r="A59" s="299"/>
      <c r="B59" s="304"/>
      <c r="C59" s="41">
        <v>0</v>
      </c>
      <c r="D59" s="42" t="s">
        <v>20</v>
      </c>
      <c r="E59" s="43">
        <v>8</v>
      </c>
      <c r="F59" s="41">
        <v>1</v>
      </c>
      <c r="G59" s="42" t="s">
        <v>20</v>
      </c>
      <c r="H59" s="43">
        <v>10</v>
      </c>
      <c r="I59" s="41"/>
      <c r="J59" s="42"/>
      <c r="K59" s="43"/>
      <c r="L59" s="191"/>
      <c r="M59" s="192"/>
      <c r="N59" s="191"/>
      <c r="O59" s="192"/>
      <c r="P59" s="191"/>
      <c r="Q59" s="192"/>
      <c r="R59" s="191"/>
      <c r="S59" s="192"/>
      <c r="T59" s="191"/>
      <c r="U59" s="192"/>
      <c r="W59" s="39">
        <f>COUNTIF(C58:K59,"△")</f>
        <v>0</v>
      </c>
      <c r="X59" s="40">
        <f>SUM(E59+H59+K59)</f>
        <v>18</v>
      </c>
      <c r="AA59" s="12"/>
      <c r="AB59" s="302"/>
    </row>
    <row r="61" spans="1:34" ht="18" customHeight="1">
      <c r="A61" s="351" t="s">
        <v>102</v>
      </c>
      <c r="B61" s="351"/>
      <c r="C61" s="351"/>
      <c r="D61" s="351"/>
      <c r="AB61" s="21"/>
      <c r="AC61" s="21"/>
      <c r="AD61" s="21"/>
      <c r="AE61" s="21"/>
      <c r="AF61" s="16"/>
      <c r="AG61" s="16"/>
      <c r="AH61" s="16"/>
    </row>
    <row r="62" spans="1:33" ht="15" customHeight="1">
      <c r="A62" s="17"/>
      <c r="B62" s="18" t="s">
        <v>9</v>
      </c>
      <c r="C62" s="352" t="s">
        <v>10</v>
      </c>
      <c r="D62" s="353"/>
      <c r="E62" s="193" t="s">
        <v>11</v>
      </c>
      <c r="F62" s="194"/>
      <c r="G62" s="194"/>
      <c r="H62" s="194"/>
      <c r="I62" s="194"/>
      <c r="J62" s="194"/>
      <c r="K62" s="194"/>
      <c r="L62" s="194"/>
      <c r="M62" s="194"/>
      <c r="N62" s="194"/>
      <c r="O62" s="195"/>
      <c r="P62" s="193" t="s">
        <v>12</v>
      </c>
      <c r="Q62" s="194"/>
      <c r="R62" s="194"/>
      <c r="S62" s="194"/>
      <c r="T62" s="194"/>
      <c r="U62" s="194"/>
      <c r="V62" s="194"/>
      <c r="W62" s="195"/>
      <c r="X62" s="193" t="s">
        <v>13</v>
      </c>
      <c r="Y62" s="194"/>
      <c r="Z62" s="194"/>
      <c r="AA62" s="194"/>
      <c r="AB62" s="194"/>
      <c r="AC62" s="194"/>
      <c r="AD62" s="195"/>
      <c r="AE62" s="44"/>
      <c r="AF62" s="24"/>
      <c r="AG62" s="24"/>
    </row>
    <row r="63" spans="1:33" ht="15" customHeight="1">
      <c r="A63" s="22">
        <v>1</v>
      </c>
      <c r="B63" s="26">
        <v>41749</v>
      </c>
      <c r="C63" s="317">
        <v>0.4166666666666667</v>
      </c>
      <c r="D63" s="318"/>
      <c r="E63" s="319" t="s">
        <v>158</v>
      </c>
      <c r="F63" s="320"/>
      <c r="G63" s="320"/>
      <c r="H63" s="321"/>
      <c r="I63" s="27">
        <v>1</v>
      </c>
      <c r="J63" s="28"/>
      <c r="K63" s="29">
        <v>1</v>
      </c>
      <c r="L63" s="345" t="s">
        <v>89</v>
      </c>
      <c r="M63" s="320"/>
      <c r="N63" s="320"/>
      <c r="O63" s="346"/>
      <c r="P63" s="342" t="s">
        <v>90</v>
      </c>
      <c r="Q63" s="343"/>
      <c r="R63" s="343"/>
      <c r="S63" s="344"/>
      <c r="T63" s="345" t="s">
        <v>159</v>
      </c>
      <c r="U63" s="320"/>
      <c r="V63" s="320"/>
      <c r="W63" s="346"/>
      <c r="X63" s="329" t="s">
        <v>160</v>
      </c>
      <c r="Y63" s="330"/>
      <c r="Z63" s="330"/>
      <c r="AA63" s="330"/>
      <c r="AB63" s="330"/>
      <c r="AC63" s="330"/>
      <c r="AD63" s="331"/>
      <c r="AE63" s="45"/>
      <c r="AF63" s="46"/>
      <c r="AG63" s="24"/>
    </row>
    <row r="64" spans="1:33" ht="15" customHeight="1">
      <c r="A64" s="17">
        <v>2</v>
      </c>
      <c r="B64" s="26">
        <v>41749</v>
      </c>
      <c r="C64" s="317">
        <v>0.4791666666666667</v>
      </c>
      <c r="D64" s="318"/>
      <c r="E64" s="319" t="s">
        <v>90</v>
      </c>
      <c r="F64" s="320"/>
      <c r="G64" s="320"/>
      <c r="H64" s="321"/>
      <c r="I64" s="27">
        <v>1</v>
      </c>
      <c r="J64" s="28"/>
      <c r="K64" s="29">
        <v>0</v>
      </c>
      <c r="L64" s="345" t="s">
        <v>159</v>
      </c>
      <c r="M64" s="320"/>
      <c r="N64" s="320"/>
      <c r="O64" s="346"/>
      <c r="P64" s="342" t="s">
        <v>158</v>
      </c>
      <c r="Q64" s="343"/>
      <c r="R64" s="343"/>
      <c r="S64" s="344"/>
      <c r="T64" s="345" t="s">
        <v>89</v>
      </c>
      <c r="U64" s="320"/>
      <c r="V64" s="320"/>
      <c r="W64" s="346"/>
      <c r="X64" s="329" t="s">
        <v>160</v>
      </c>
      <c r="Y64" s="330"/>
      <c r="Z64" s="330"/>
      <c r="AA64" s="330"/>
      <c r="AB64" s="330"/>
      <c r="AC64" s="330"/>
      <c r="AD64" s="331"/>
      <c r="AE64" s="48"/>
      <c r="AF64" s="49"/>
      <c r="AG64" s="24"/>
    </row>
    <row r="65" spans="1:33" ht="15" customHeight="1">
      <c r="A65" s="17">
        <v>3</v>
      </c>
      <c r="B65" s="26">
        <v>41770</v>
      </c>
      <c r="C65" s="317">
        <v>0.3958333333333333</v>
      </c>
      <c r="D65" s="318"/>
      <c r="E65" s="319" t="s">
        <v>89</v>
      </c>
      <c r="F65" s="320"/>
      <c r="G65" s="320"/>
      <c r="H65" s="321"/>
      <c r="I65" s="27">
        <v>2</v>
      </c>
      <c r="J65" s="28"/>
      <c r="K65" s="29">
        <v>1</v>
      </c>
      <c r="L65" s="345" t="s">
        <v>90</v>
      </c>
      <c r="M65" s="320"/>
      <c r="N65" s="320"/>
      <c r="O65" s="346"/>
      <c r="P65" s="342" t="s">
        <v>159</v>
      </c>
      <c r="Q65" s="343"/>
      <c r="R65" s="343"/>
      <c r="S65" s="344"/>
      <c r="T65" s="345" t="s">
        <v>158</v>
      </c>
      <c r="U65" s="320"/>
      <c r="V65" s="320"/>
      <c r="W65" s="346"/>
      <c r="X65" s="329" t="s">
        <v>160</v>
      </c>
      <c r="Y65" s="330"/>
      <c r="Z65" s="330"/>
      <c r="AA65" s="330"/>
      <c r="AB65" s="330"/>
      <c r="AC65" s="330"/>
      <c r="AD65" s="331"/>
      <c r="AE65" s="48"/>
      <c r="AF65" s="49"/>
      <c r="AG65" s="24"/>
    </row>
    <row r="66" spans="1:33" ht="15" customHeight="1">
      <c r="A66" s="17">
        <v>4</v>
      </c>
      <c r="B66" s="26">
        <v>41770</v>
      </c>
      <c r="C66" s="317">
        <v>0.4583333333333333</v>
      </c>
      <c r="D66" s="318"/>
      <c r="E66" s="319" t="s">
        <v>159</v>
      </c>
      <c r="F66" s="320"/>
      <c r="G66" s="320"/>
      <c r="H66" s="321"/>
      <c r="I66" s="27">
        <v>2</v>
      </c>
      <c r="J66" s="28"/>
      <c r="K66" s="29">
        <v>1</v>
      </c>
      <c r="L66" s="345" t="s">
        <v>158</v>
      </c>
      <c r="M66" s="320"/>
      <c r="N66" s="320"/>
      <c r="O66" s="346"/>
      <c r="P66" s="342" t="s">
        <v>89</v>
      </c>
      <c r="Q66" s="343"/>
      <c r="R66" s="343"/>
      <c r="S66" s="344"/>
      <c r="T66" s="345" t="s">
        <v>90</v>
      </c>
      <c r="U66" s="320"/>
      <c r="V66" s="320"/>
      <c r="W66" s="346"/>
      <c r="X66" s="329" t="s">
        <v>160</v>
      </c>
      <c r="Y66" s="330"/>
      <c r="Z66" s="330"/>
      <c r="AA66" s="330"/>
      <c r="AB66" s="330"/>
      <c r="AC66" s="330"/>
      <c r="AD66" s="331"/>
      <c r="AE66" s="48"/>
      <c r="AF66" s="49"/>
      <c r="AG66" s="24"/>
    </row>
    <row r="67" spans="1:33" ht="15" customHeight="1">
      <c r="A67" s="17">
        <v>5</v>
      </c>
      <c r="B67" s="26">
        <v>41777</v>
      </c>
      <c r="C67" s="317">
        <v>0.3958333333333333</v>
      </c>
      <c r="D67" s="318"/>
      <c r="E67" s="319" t="s">
        <v>90</v>
      </c>
      <c r="F67" s="320"/>
      <c r="G67" s="320"/>
      <c r="H67" s="321"/>
      <c r="I67" s="27">
        <v>5</v>
      </c>
      <c r="J67" s="28"/>
      <c r="K67" s="29">
        <v>0</v>
      </c>
      <c r="L67" s="345" t="s">
        <v>158</v>
      </c>
      <c r="M67" s="320"/>
      <c r="N67" s="320"/>
      <c r="O67" s="346"/>
      <c r="P67" s="342" t="s">
        <v>89</v>
      </c>
      <c r="Q67" s="343"/>
      <c r="R67" s="343"/>
      <c r="S67" s="344"/>
      <c r="T67" s="345" t="s">
        <v>159</v>
      </c>
      <c r="U67" s="320"/>
      <c r="V67" s="320"/>
      <c r="W67" s="346"/>
      <c r="X67" s="329" t="s">
        <v>160</v>
      </c>
      <c r="Y67" s="330"/>
      <c r="Z67" s="330"/>
      <c r="AA67" s="330"/>
      <c r="AB67" s="330"/>
      <c r="AC67" s="330"/>
      <c r="AD67" s="331"/>
      <c r="AE67" s="48"/>
      <c r="AF67" s="49"/>
      <c r="AG67" s="24"/>
    </row>
    <row r="68" spans="1:33" ht="15" customHeight="1">
      <c r="A68" s="17">
        <v>6</v>
      </c>
      <c r="B68" s="26">
        <v>41777</v>
      </c>
      <c r="C68" s="317">
        <v>0.4583333333333333</v>
      </c>
      <c r="D68" s="318"/>
      <c r="E68" s="319" t="s">
        <v>89</v>
      </c>
      <c r="F68" s="320"/>
      <c r="G68" s="320"/>
      <c r="H68" s="321"/>
      <c r="I68" s="27">
        <v>3</v>
      </c>
      <c r="J68" s="28"/>
      <c r="K68" s="29">
        <v>1</v>
      </c>
      <c r="L68" s="345" t="s">
        <v>159</v>
      </c>
      <c r="M68" s="320"/>
      <c r="N68" s="320"/>
      <c r="O68" s="346"/>
      <c r="P68" s="342" t="s">
        <v>161</v>
      </c>
      <c r="Q68" s="343"/>
      <c r="R68" s="343"/>
      <c r="S68" s="344"/>
      <c r="T68" s="345" t="s">
        <v>158</v>
      </c>
      <c r="U68" s="320"/>
      <c r="V68" s="320"/>
      <c r="W68" s="346"/>
      <c r="X68" s="329" t="s">
        <v>160</v>
      </c>
      <c r="Y68" s="330"/>
      <c r="Z68" s="330"/>
      <c r="AA68" s="330"/>
      <c r="AB68" s="330"/>
      <c r="AC68" s="330"/>
      <c r="AD68" s="331"/>
      <c r="AE68" s="48"/>
      <c r="AF68" s="49"/>
      <c r="AG68" s="24"/>
    </row>
    <row r="69" spans="1:34" ht="18.75" customHeight="1">
      <c r="A69" s="14"/>
      <c r="B69" s="14"/>
      <c r="C69" s="34"/>
      <c r="D69" s="3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35"/>
      <c r="Q69" s="35"/>
      <c r="R69" s="35"/>
      <c r="S69" s="35"/>
      <c r="T69" s="35"/>
      <c r="U69" s="35"/>
      <c r="V69" s="35"/>
      <c r="W69" s="14"/>
      <c r="X69" s="14"/>
      <c r="Y69" s="14"/>
      <c r="AB69" s="36"/>
      <c r="AC69" s="36"/>
      <c r="AD69" s="34"/>
      <c r="AE69" s="34"/>
      <c r="AF69" s="36"/>
      <c r="AG69" s="36"/>
      <c r="AH69" s="36"/>
    </row>
    <row r="70" spans="1:27" ht="15" customHeight="1">
      <c r="A70" s="356" t="s">
        <v>14</v>
      </c>
      <c r="B70" s="357"/>
      <c r="C70" s="204" t="str">
        <f>B71</f>
        <v>仙台中田</v>
      </c>
      <c r="D70" s="205"/>
      <c r="E70" s="206"/>
      <c r="F70" s="204" t="str">
        <f>B73</f>
        <v>エナブル</v>
      </c>
      <c r="G70" s="205"/>
      <c r="H70" s="206"/>
      <c r="I70" s="204" t="str">
        <f>B75</f>
        <v>青葉ＦＣ</v>
      </c>
      <c r="J70" s="205"/>
      <c r="K70" s="206"/>
      <c r="L70" s="204" t="str">
        <f>B77</f>
        <v>Ｈ・Ｓ</v>
      </c>
      <c r="M70" s="205"/>
      <c r="N70" s="206"/>
      <c r="O70" s="193" t="s">
        <v>15</v>
      </c>
      <c r="P70" s="195"/>
      <c r="Q70" s="193" t="s">
        <v>16</v>
      </c>
      <c r="R70" s="195"/>
      <c r="S70" s="193" t="s">
        <v>17</v>
      </c>
      <c r="T70" s="195"/>
      <c r="U70" s="193" t="s">
        <v>18</v>
      </c>
      <c r="V70" s="195"/>
      <c r="W70" s="193" t="s">
        <v>19</v>
      </c>
      <c r="X70" s="195"/>
      <c r="AA70" s="12"/>
    </row>
    <row r="71" spans="1:27" ht="12" customHeight="1">
      <c r="A71" s="298">
        <v>1</v>
      </c>
      <c r="B71" s="338" t="s">
        <v>89</v>
      </c>
      <c r="C71" s="196">
        <f>IF(OR(C72="",E72=""),"",IF(C72=E72,"△",IF(C72&gt;E72,"○","●")))</f>
      </c>
      <c r="D71" s="197"/>
      <c r="E71" s="198"/>
      <c r="F71" s="196" t="str">
        <f>IF(OR(F72="",H72=""),"",IF(F72=H72,"△",IF(F72&gt;H72,"○","●")))</f>
        <v>○</v>
      </c>
      <c r="G71" s="197"/>
      <c r="H71" s="198"/>
      <c r="I71" s="196" t="str">
        <f>IF(OR(I72="",K72=""),"",IF(I72=K72,"△",IF(I72&gt;K72,"○","●")))</f>
        <v>○</v>
      </c>
      <c r="J71" s="197"/>
      <c r="K71" s="198"/>
      <c r="L71" s="196" t="str">
        <f>IF(OR(L72="",N72=""),"",IF(L72=N72,"△",IF(L72&gt;N72,"○","●")))</f>
        <v>△</v>
      </c>
      <c r="M71" s="197"/>
      <c r="N71" s="198"/>
      <c r="O71" s="189">
        <f>SUM(Z71:Z72)</f>
        <v>7</v>
      </c>
      <c r="P71" s="190"/>
      <c r="Q71" s="189">
        <f>AA71</f>
        <v>6</v>
      </c>
      <c r="R71" s="190"/>
      <c r="S71" s="189">
        <f>AA72</f>
        <v>3</v>
      </c>
      <c r="T71" s="190"/>
      <c r="U71" s="189">
        <f>SUM(AA71-AA72)</f>
        <v>3</v>
      </c>
      <c r="V71" s="190"/>
      <c r="W71" s="189">
        <v>1</v>
      </c>
      <c r="X71" s="190"/>
      <c r="Z71" s="39">
        <f>COUNTIF(C71:N72,"○")*3</f>
        <v>6</v>
      </c>
      <c r="AA71" s="40">
        <f>SUM(C72+F72+I72+L72)</f>
        <v>6</v>
      </c>
    </row>
    <row r="72" spans="1:27" ht="12" customHeight="1">
      <c r="A72" s="299"/>
      <c r="B72" s="301"/>
      <c r="C72" s="41"/>
      <c r="D72" s="42"/>
      <c r="E72" s="43"/>
      <c r="F72" s="41">
        <v>2</v>
      </c>
      <c r="G72" s="42" t="s">
        <v>20</v>
      </c>
      <c r="H72" s="43">
        <v>1</v>
      </c>
      <c r="I72" s="41">
        <v>3</v>
      </c>
      <c r="J72" s="42" t="s">
        <v>20</v>
      </c>
      <c r="K72" s="43">
        <v>1</v>
      </c>
      <c r="L72" s="41">
        <v>1</v>
      </c>
      <c r="M72" s="42" t="s">
        <v>20</v>
      </c>
      <c r="N72" s="43">
        <v>1</v>
      </c>
      <c r="O72" s="191"/>
      <c r="P72" s="192"/>
      <c r="Q72" s="191"/>
      <c r="R72" s="192"/>
      <c r="S72" s="191"/>
      <c r="T72" s="192"/>
      <c r="U72" s="191"/>
      <c r="V72" s="192"/>
      <c r="W72" s="191"/>
      <c r="X72" s="192"/>
      <c r="Z72" s="39">
        <f>COUNTIF(C71:N72,"△")</f>
        <v>1</v>
      </c>
      <c r="AA72" s="40">
        <f>SUM(E72+H72+K72+N72)</f>
        <v>3</v>
      </c>
    </row>
    <row r="73" spans="1:27" ht="12" customHeight="1">
      <c r="A73" s="298">
        <v>2</v>
      </c>
      <c r="B73" s="303" t="s">
        <v>90</v>
      </c>
      <c r="C73" s="196" t="str">
        <f>IF(OR(C74="",E74=""),"",IF(C74=E74,"△",IF(C74&gt;E74,"○","●")))</f>
        <v>●</v>
      </c>
      <c r="D73" s="197"/>
      <c r="E73" s="198"/>
      <c r="F73" s="196">
        <f>IF(OR(F74="",H74=""),"",IF(F74=H74,"△",IF(F74&gt;H74,"○","●")))</f>
      </c>
      <c r="G73" s="197"/>
      <c r="H73" s="198"/>
      <c r="I73" s="196" t="str">
        <f>IF(OR(I74="",K74=""),"",IF(I74=K74,"△",IF(I74&gt;K74,"○","●")))</f>
        <v>○</v>
      </c>
      <c r="J73" s="197"/>
      <c r="K73" s="198"/>
      <c r="L73" s="196" t="str">
        <f>IF(OR(L74="",N74=""),"",IF(L74=N74,"△",IF(L74&gt;N74,"○","●")))</f>
        <v>○</v>
      </c>
      <c r="M73" s="197"/>
      <c r="N73" s="198"/>
      <c r="O73" s="189">
        <f>SUM(Z73:Z74)</f>
        <v>6</v>
      </c>
      <c r="P73" s="190"/>
      <c r="Q73" s="189">
        <f>AA73</f>
        <v>7</v>
      </c>
      <c r="R73" s="190"/>
      <c r="S73" s="189">
        <f>AA74</f>
        <v>2</v>
      </c>
      <c r="T73" s="190"/>
      <c r="U73" s="189">
        <f>SUM(AA73-AA74)</f>
        <v>5</v>
      </c>
      <c r="V73" s="190"/>
      <c r="W73" s="189">
        <v>2</v>
      </c>
      <c r="X73" s="190"/>
      <c r="Z73" s="39">
        <f>COUNTIF(C73:N74,"○")*3</f>
        <v>6</v>
      </c>
      <c r="AA73" s="40">
        <f>SUM(C74+F74+I74+L74)</f>
        <v>7</v>
      </c>
    </row>
    <row r="74" spans="1:27" ht="12" customHeight="1">
      <c r="A74" s="299"/>
      <c r="B74" s="304"/>
      <c r="C74" s="41">
        <v>1</v>
      </c>
      <c r="D74" s="42" t="s">
        <v>20</v>
      </c>
      <c r="E74" s="43">
        <v>2</v>
      </c>
      <c r="F74" s="41"/>
      <c r="G74" s="42"/>
      <c r="H74" s="43"/>
      <c r="I74" s="41">
        <v>1</v>
      </c>
      <c r="J74" s="42" t="s">
        <v>20</v>
      </c>
      <c r="K74" s="43">
        <v>0</v>
      </c>
      <c r="L74" s="41">
        <v>5</v>
      </c>
      <c r="M74" s="42" t="s">
        <v>20</v>
      </c>
      <c r="N74" s="43">
        <v>0</v>
      </c>
      <c r="O74" s="191"/>
      <c r="P74" s="192"/>
      <c r="Q74" s="191"/>
      <c r="R74" s="192"/>
      <c r="S74" s="191"/>
      <c r="T74" s="192"/>
      <c r="U74" s="191"/>
      <c r="V74" s="192"/>
      <c r="W74" s="191"/>
      <c r="X74" s="192"/>
      <c r="Z74" s="39">
        <f>COUNTIF(C73:N74,"△")</f>
        <v>0</v>
      </c>
      <c r="AA74" s="40">
        <f>SUM(E74+H74+K74+N74)</f>
        <v>2</v>
      </c>
    </row>
    <row r="75" spans="1:27" ht="12" customHeight="1">
      <c r="A75" s="298">
        <v>3</v>
      </c>
      <c r="B75" s="303" t="s">
        <v>114</v>
      </c>
      <c r="C75" s="196" t="str">
        <f>IF(OR(C76="",E76=""),"",IF(C76=E76,"△",IF(C76&gt;E76,"○","●")))</f>
        <v>●</v>
      </c>
      <c r="D75" s="197"/>
      <c r="E75" s="198"/>
      <c r="F75" s="196" t="str">
        <f>IF(OR(F76="",H76=""),"",IF(F76=H76,"△",IF(F76&gt;H76,"○","●")))</f>
        <v>●</v>
      </c>
      <c r="G75" s="197"/>
      <c r="H75" s="198"/>
      <c r="I75" s="196">
        <f>IF(OR(I76="",K76=""),"",IF(I76=K76,"△",IF(I76&gt;K76,"○","●")))</f>
      </c>
      <c r="J75" s="197"/>
      <c r="K75" s="198"/>
      <c r="L75" s="196" t="str">
        <f>IF(OR(L76="",N76=""),"",IF(L76=N76,"△",IF(L76&gt;N76,"○","●")))</f>
        <v>○</v>
      </c>
      <c r="M75" s="197"/>
      <c r="N75" s="198"/>
      <c r="O75" s="189">
        <f>SUM(Z75:Z76)</f>
        <v>3</v>
      </c>
      <c r="P75" s="190"/>
      <c r="Q75" s="189">
        <f>AA75</f>
        <v>3</v>
      </c>
      <c r="R75" s="190"/>
      <c r="S75" s="189">
        <f>AA76</f>
        <v>5</v>
      </c>
      <c r="T75" s="190"/>
      <c r="U75" s="189">
        <f>SUM(AA75-AA76)</f>
        <v>-2</v>
      </c>
      <c r="V75" s="190"/>
      <c r="W75" s="189">
        <v>3</v>
      </c>
      <c r="X75" s="190"/>
      <c r="Z75" s="39">
        <f>COUNTIF(C75:N76,"○")*3</f>
        <v>3</v>
      </c>
      <c r="AA75" s="40">
        <f>SUM(C76+F76+I76+L76)</f>
        <v>3</v>
      </c>
    </row>
    <row r="76" spans="1:27" ht="12" customHeight="1">
      <c r="A76" s="299"/>
      <c r="B76" s="304"/>
      <c r="C76" s="41">
        <v>1</v>
      </c>
      <c r="D76" s="42" t="s">
        <v>20</v>
      </c>
      <c r="E76" s="43">
        <v>3</v>
      </c>
      <c r="F76" s="41">
        <v>0</v>
      </c>
      <c r="G76" s="42" t="s">
        <v>20</v>
      </c>
      <c r="H76" s="43">
        <v>1</v>
      </c>
      <c r="I76" s="41"/>
      <c r="J76" s="42"/>
      <c r="K76" s="43"/>
      <c r="L76" s="41">
        <v>2</v>
      </c>
      <c r="M76" s="42" t="s">
        <v>20</v>
      </c>
      <c r="N76" s="43">
        <v>1</v>
      </c>
      <c r="O76" s="191"/>
      <c r="P76" s="192"/>
      <c r="Q76" s="191"/>
      <c r="R76" s="192"/>
      <c r="S76" s="191"/>
      <c r="T76" s="192"/>
      <c r="U76" s="191"/>
      <c r="V76" s="192"/>
      <c r="W76" s="191"/>
      <c r="X76" s="192"/>
      <c r="Z76" s="39">
        <f>COUNTIF(C75:N76,"△")</f>
        <v>0</v>
      </c>
      <c r="AA76" s="40">
        <f>SUM(E76+H76+K76+N76)</f>
        <v>5</v>
      </c>
    </row>
    <row r="77" spans="1:27" ht="12" customHeight="1">
      <c r="A77" s="298">
        <v>4</v>
      </c>
      <c r="B77" s="303" t="s">
        <v>92</v>
      </c>
      <c r="C77" s="196" t="str">
        <f>IF(OR(C78="",E78=""),"",IF(C78=E78,"△",IF(C78&gt;E78,"○","●")))</f>
        <v>△</v>
      </c>
      <c r="D77" s="197"/>
      <c r="E77" s="198"/>
      <c r="F77" s="196" t="str">
        <f>IF(OR(F78="",H78=""),"",IF(F78=H78,"△",IF(F78&gt;H78,"○","●")))</f>
        <v>●</v>
      </c>
      <c r="G77" s="197"/>
      <c r="H77" s="198"/>
      <c r="I77" s="196" t="str">
        <f>IF(OR(I78="",K78=""),"",IF(I78=K78,"△",IF(I78&gt;K78,"○","●")))</f>
        <v>●</v>
      </c>
      <c r="J77" s="197"/>
      <c r="K77" s="198"/>
      <c r="L77" s="196">
        <f>IF(OR(L78="",N78=""),"",IF(L78=N78,"△",IF(L78&gt;N78,"○","●")))</f>
      </c>
      <c r="M77" s="197"/>
      <c r="N77" s="198"/>
      <c r="O77" s="189">
        <f>SUM(Z77:Z78)</f>
        <v>1</v>
      </c>
      <c r="P77" s="190"/>
      <c r="Q77" s="189">
        <f>AA77</f>
        <v>2</v>
      </c>
      <c r="R77" s="190"/>
      <c r="S77" s="189">
        <f>AA78</f>
        <v>8</v>
      </c>
      <c r="T77" s="190"/>
      <c r="U77" s="189">
        <f>SUM(AA77-AA78)</f>
        <v>-6</v>
      </c>
      <c r="V77" s="190"/>
      <c r="W77" s="189">
        <v>4</v>
      </c>
      <c r="X77" s="190"/>
      <c r="Z77" s="39">
        <f>COUNTIF(C77:N78,"○")*3</f>
        <v>0</v>
      </c>
      <c r="AA77" s="40">
        <f>SUM(C78+F78+I78+L78)</f>
        <v>2</v>
      </c>
    </row>
    <row r="78" spans="1:27" ht="12" customHeight="1">
      <c r="A78" s="299"/>
      <c r="B78" s="304"/>
      <c r="C78" s="41">
        <v>1</v>
      </c>
      <c r="D78" s="42" t="s">
        <v>20</v>
      </c>
      <c r="E78" s="43">
        <v>1</v>
      </c>
      <c r="F78" s="41">
        <v>0</v>
      </c>
      <c r="G78" s="42" t="s">
        <v>20</v>
      </c>
      <c r="H78" s="43">
        <v>5</v>
      </c>
      <c r="I78" s="41">
        <v>1</v>
      </c>
      <c r="J78" s="42" t="s">
        <v>20</v>
      </c>
      <c r="K78" s="43">
        <v>2</v>
      </c>
      <c r="L78" s="41"/>
      <c r="M78" s="42"/>
      <c r="N78" s="43"/>
      <c r="O78" s="191"/>
      <c r="P78" s="192"/>
      <c r="Q78" s="191"/>
      <c r="R78" s="192"/>
      <c r="S78" s="191"/>
      <c r="T78" s="192"/>
      <c r="U78" s="191"/>
      <c r="V78" s="192"/>
      <c r="W78" s="191"/>
      <c r="X78" s="192"/>
      <c r="Z78" s="39">
        <f>COUNTIF(C77:N78,"△")</f>
        <v>1</v>
      </c>
      <c r="AA78" s="40">
        <f>SUM(E78+H78+K78+N78)</f>
        <v>8</v>
      </c>
    </row>
    <row r="80" spans="1:34" ht="18" customHeight="1">
      <c r="A80" s="351" t="s">
        <v>103</v>
      </c>
      <c r="B80" s="351"/>
      <c r="C80" s="351"/>
      <c r="D80" s="351"/>
      <c r="AB80" s="21"/>
      <c r="AC80" s="21"/>
      <c r="AD80" s="21"/>
      <c r="AE80" s="21"/>
      <c r="AF80" s="16"/>
      <c r="AG80" s="16"/>
      <c r="AH80" s="16"/>
    </row>
    <row r="81" spans="1:34" ht="15" customHeight="1">
      <c r="A81" s="22"/>
      <c r="B81" s="22" t="s">
        <v>9</v>
      </c>
      <c r="C81" s="184" t="s">
        <v>10</v>
      </c>
      <c r="D81" s="185"/>
      <c r="E81" s="233" t="s">
        <v>11</v>
      </c>
      <c r="F81" s="234"/>
      <c r="G81" s="234"/>
      <c r="H81" s="234"/>
      <c r="I81" s="234"/>
      <c r="J81" s="234"/>
      <c r="K81" s="234"/>
      <c r="L81" s="234"/>
      <c r="M81" s="234"/>
      <c r="N81" s="234"/>
      <c r="O81" s="235"/>
      <c r="P81" s="178" t="s">
        <v>12</v>
      </c>
      <c r="Q81" s="178"/>
      <c r="R81" s="178"/>
      <c r="S81" s="178"/>
      <c r="T81" s="178"/>
      <c r="U81" s="178"/>
      <c r="V81" s="178"/>
      <c r="W81" s="178"/>
      <c r="X81" s="178" t="s">
        <v>162</v>
      </c>
      <c r="Y81" s="178"/>
      <c r="Z81" s="178"/>
      <c r="AA81" s="178"/>
      <c r="AB81" s="178"/>
      <c r="AC81" s="178"/>
      <c r="AD81" s="178"/>
      <c r="AE81" s="23"/>
      <c r="AF81" s="24"/>
      <c r="AG81" s="24"/>
      <c r="AH81"/>
    </row>
    <row r="82" spans="1:34" ht="15" customHeight="1">
      <c r="A82" s="17">
        <v>1</v>
      </c>
      <c r="B82" s="26">
        <v>41756</v>
      </c>
      <c r="C82" s="317">
        <v>0.4791666666666667</v>
      </c>
      <c r="D82" s="318"/>
      <c r="E82" s="319" t="s">
        <v>178</v>
      </c>
      <c r="F82" s="320"/>
      <c r="G82" s="320"/>
      <c r="H82" s="320"/>
      <c r="I82" s="27">
        <v>4</v>
      </c>
      <c r="J82" s="28"/>
      <c r="K82" s="29">
        <v>0</v>
      </c>
      <c r="L82" s="321" t="s">
        <v>177</v>
      </c>
      <c r="M82" s="322"/>
      <c r="N82" s="322"/>
      <c r="O82" s="323"/>
      <c r="P82" s="324" t="s">
        <v>176</v>
      </c>
      <c r="Q82" s="325"/>
      <c r="R82" s="325"/>
      <c r="S82" s="326"/>
      <c r="T82" s="327" t="s">
        <v>175</v>
      </c>
      <c r="U82" s="325"/>
      <c r="V82" s="325"/>
      <c r="W82" s="328"/>
      <c r="X82" s="329" t="s">
        <v>179</v>
      </c>
      <c r="Y82" s="330"/>
      <c r="Z82" s="330"/>
      <c r="AA82" s="330"/>
      <c r="AB82" s="330"/>
      <c r="AC82" s="330"/>
      <c r="AD82" s="331"/>
      <c r="AE82" s="23"/>
      <c r="AF82" s="24"/>
      <c r="AG82" s="24"/>
      <c r="AH82"/>
    </row>
    <row r="83" spans="1:34" ht="15" customHeight="1">
      <c r="A83" s="17">
        <v>2</v>
      </c>
      <c r="B83" s="26">
        <v>41770</v>
      </c>
      <c r="C83" s="317">
        <v>0.4791666666666667</v>
      </c>
      <c r="D83" s="318"/>
      <c r="E83" s="319" t="s">
        <v>178</v>
      </c>
      <c r="F83" s="320"/>
      <c r="G83" s="320"/>
      <c r="H83" s="320"/>
      <c r="I83" s="27">
        <v>7</v>
      </c>
      <c r="J83" s="28"/>
      <c r="K83" s="29">
        <v>0</v>
      </c>
      <c r="L83" s="321" t="s">
        <v>181</v>
      </c>
      <c r="M83" s="322"/>
      <c r="N83" s="322"/>
      <c r="O83" s="323"/>
      <c r="P83" s="324" t="s">
        <v>180</v>
      </c>
      <c r="Q83" s="325"/>
      <c r="R83" s="325"/>
      <c r="S83" s="326"/>
      <c r="T83" s="327" t="s">
        <v>176</v>
      </c>
      <c r="U83" s="325"/>
      <c r="V83" s="325"/>
      <c r="W83" s="328"/>
      <c r="X83" s="329" t="s">
        <v>179</v>
      </c>
      <c r="Y83" s="330"/>
      <c r="Z83" s="330"/>
      <c r="AA83" s="330"/>
      <c r="AB83" s="330"/>
      <c r="AC83" s="330"/>
      <c r="AD83" s="331"/>
      <c r="AE83" s="23"/>
      <c r="AF83" s="24"/>
      <c r="AG83" s="24"/>
      <c r="AH83"/>
    </row>
    <row r="84" spans="1:34" ht="15" customHeight="1">
      <c r="A84" s="17">
        <v>3</v>
      </c>
      <c r="B84" s="26">
        <v>41776</v>
      </c>
      <c r="C84" s="317">
        <v>0.4791666666666667</v>
      </c>
      <c r="D84" s="318"/>
      <c r="E84" s="319" t="s">
        <v>181</v>
      </c>
      <c r="F84" s="320"/>
      <c r="G84" s="320"/>
      <c r="H84" s="320"/>
      <c r="I84" s="27">
        <v>0</v>
      </c>
      <c r="J84" s="28"/>
      <c r="K84" s="29">
        <v>0</v>
      </c>
      <c r="L84" s="321" t="s">
        <v>177</v>
      </c>
      <c r="M84" s="322"/>
      <c r="N84" s="322"/>
      <c r="O84" s="323"/>
      <c r="P84" s="324" t="s">
        <v>175</v>
      </c>
      <c r="Q84" s="325"/>
      <c r="R84" s="325"/>
      <c r="S84" s="326"/>
      <c r="T84" s="327" t="s">
        <v>180</v>
      </c>
      <c r="U84" s="325"/>
      <c r="V84" s="325"/>
      <c r="W84" s="328"/>
      <c r="X84" s="329" t="s">
        <v>179</v>
      </c>
      <c r="Y84" s="330"/>
      <c r="Z84" s="330"/>
      <c r="AA84" s="330"/>
      <c r="AB84" s="330"/>
      <c r="AC84" s="330"/>
      <c r="AD84" s="331"/>
      <c r="AE84" s="23"/>
      <c r="AF84" s="24"/>
      <c r="AG84" s="24"/>
      <c r="AH84"/>
    </row>
    <row r="85" spans="1:34" ht="18.75" customHeight="1">
      <c r="A85" s="14"/>
      <c r="B85" s="14"/>
      <c r="C85" s="34"/>
      <c r="D85" s="3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35"/>
      <c r="Q85" s="35"/>
      <c r="R85" s="35"/>
      <c r="S85" s="35"/>
      <c r="T85" s="35"/>
      <c r="U85" s="35"/>
      <c r="V85" s="35"/>
      <c r="W85" s="14"/>
      <c r="X85" s="14"/>
      <c r="Y85" s="14"/>
      <c r="AB85" s="36"/>
      <c r="AC85" s="36"/>
      <c r="AD85" s="34"/>
      <c r="AE85" s="34"/>
      <c r="AF85" s="36"/>
      <c r="AG85" s="36"/>
      <c r="AH85" s="36"/>
    </row>
    <row r="86" spans="1:28" ht="15" customHeight="1">
      <c r="A86" s="354" t="s">
        <v>14</v>
      </c>
      <c r="B86" s="355"/>
      <c r="C86" s="204" t="str">
        <f>B87</f>
        <v>ＤＵＯパーク</v>
      </c>
      <c r="D86" s="205"/>
      <c r="E86" s="206"/>
      <c r="F86" s="204" t="str">
        <f>B89</f>
        <v>多賀城ＦＣ</v>
      </c>
      <c r="G86" s="205"/>
      <c r="H86" s="206"/>
      <c r="I86" s="204" t="str">
        <f>B91</f>
        <v>仙台フェニックス</v>
      </c>
      <c r="J86" s="205"/>
      <c r="K86" s="206"/>
      <c r="L86" s="193" t="s">
        <v>15</v>
      </c>
      <c r="M86" s="195"/>
      <c r="N86" s="193" t="s">
        <v>16</v>
      </c>
      <c r="O86" s="195"/>
      <c r="P86" s="193" t="s">
        <v>17</v>
      </c>
      <c r="Q86" s="195"/>
      <c r="R86" s="193" t="s">
        <v>18</v>
      </c>
      <c r="S86" s="195"/>
      <c r="T86" s="193" t="s">
        <v>19</v>
      </c>
      <c r="U86" s="195"/>
      <c r="Z86" s="37"/>
      <c r="AA86" s="38"/>
      <c r="AB86" s="14"/>
    </row>
    <row r="87" spans="1:28" ht="12" customHeight="1">
      <c r="A87" s="298">
        <v>1</v>
      </c>
      <c r="B87" s="300" t="s">
        <v>112</v>
      </c>
      <c r="C87" s="196">
        <f>IF(OR(C88="",E88=""),"",IF(C88=E88,"△",IF(C88&gt;E88,"○","●")))</f>
      </c>
      <c r="D87" s="197"/>
      <c r="E87" s="198"/>
      <c r="F87" s="196" t="str">
        <f>IF(OR(F88="",H88=""),"",IF(F88=H88,"△",IF(F88&gt;H88,"○","●")))</f>
        <v>○</v>
      </c>
      <c r="G87" s="197"/>
      <c r="H87" s="198"/>
      <c r="I87" s="196" t="str">
        <f>IF(OR(I88="",K88=""),"",IF(I88=K88,"△",IF(I88&gt;K88,"○","●")))</f>
        <v>○</v>
      </c>
      <c r="J87" s="197"/>
      <c r="K87" s="198"/>
      <c r="L87" s="189">
        <f>SUM(W87:W88)</f>
        <v>6</v>
      </c>
      <c r="M87" s="190"/>
      <c r="N87" s="189">
        <f>X87</f>
        <v>11</v>
      </c>
      <c r="O87" s="190"/>
      <c r="P87" s="189">
        <f>X88</f>
        <v>0</v>
      </c>
      <c r="Q87" s="190"/>
      <c r="R87" s="189">
        <f>SUM(X87-X88)</f>
        <v>11</v>
      </c>
      <c r="S87" s="190"/>
      <c r="T87" s="189">
        <v>1</v>
      </c>
      <c r="U87" s="190"/>
      <c r="W87" s="39">
        <f>COUNTIF(C87:K88,"○")*3</f>
        <v>6</v>
      </c>
      <c r="X87" s="40">
        <f>SUM(C88+F88+I88)</f>
        <v>11</v>
      </c>
      <c r="AA87" s="12"/>
      <c r="AB87" s="302"/>
    </row>
    <row r="88" spans="1:28" ht="12" customHeight="1">
      <c r="A88" s="299"/>
      <c r="B88" s="301"/>
      <c r="C88" s="41"/>
      <c r="D88" s="42"/>
      <c r="E88" s="43"/>
      <c r="F88" s="41">
        <v>4</v>
      </c>
      <c r="G88" s="42" t="s">
        <v>20</v>
      </c>
      <c r="H88" s="43">
        <v>0</v>
      </c>
      <c r="I88" s="41">
        <v>7</v>
      </c>
      <c r="J88" s="42" t="s">
        <v>20</v>
      </c>
      <c r="K88" s="43">
        <v>0</v>
      </c>
      <c r="L88" s="191"/>
      <c r="M88" s="192"/>
      <c r="N88" s="191"/>
      <c r="O88" s="192"/>
      <c r="P88" s="191"/>
      <c r="Q88" s="192"/>
      <c r="R88" s="191"/>
      <c r="S88" s="192"/>
      <c r="T88" s="191"/>
      <c r="U88" s="192"/>
      <c r="W88" s="39">
        <f>COUNTIF(C87:K88,"△")</f>
        <v>0</v>
      </c>
      <c r="X88" s="40">
        <f>SUM(E88+H88+K88)</f>
        <v>0</v>
      </c>
      <c r="AA88" s="12"/>
      <c r="AB88" s="302"/>
    </row>
    <row r="89" spans="1:28" ht="12" customHeight="1">
      <c r="A89" s="298">
        <v>2</v>
      </c>
      <c r="B89" s="303" t="s">
        <v>113</v>
      </c>
      <c r="C89" s="196" t="str">
        <f>IF(OR(C90="",E90=""),"",IF(C90=E90,"△",IF(C90&gt;E90,"○","●")))</f>
        <v>●</v>
      </c>
      <c r="D89" s="197"/>
      <c r="E89" s="198"/>
      <c r="F89" s="196">
        <f>IF(OR(F90="",H90=""),"",IF(F90=H90,"△",IF(F90&gt;H90,"○","●")))</f>
      </c>
      <c r="G89" s="197"/>
      <c r="H89" s="198"/>
      <c r="I89" s="196" t="str">
        <f>IF(OR(I90="",K90=""),"",IF(I90=K90,"△",IF(I90&gt;K90,"○","●")))</f>
        <v>△</v>
      </c>
      <c r="J89" s="197"/>
      <c r="K89" s="198"/>
      <c r="L89" s="189">
        <f>SUM(W89:W90)</f>
        <v>1</v>
      </c>
      <c r="M89" s="190"/>
      <c r="N89" s="189">
        <f>X89</f>
        <v>0</v>
      </c>
      <c r="O89" s="190"/>
      <c r="P89" s="189">
        <f>X90</f>
        <v>4</v>
      </c>
      <c r="Q89" s="190"/>
      <c r="R89" s="189">
        <f>SUM(X89-X90)</f>
        <v>-4</v>
      </c>
      <c r="S89" s="190"/>
      <c r="T89" s="189">
        <v>2</v>
      </c>
      <c r="U89" s="190"/>
      <c r="W89" s="39">
        <f>COUNTIF(C89:K90,"○")*3</f>
        <v>0</v>
      </c>
      <c r="X89" s="40">
        <f>SUM(C90+F90+I90)</f>
        <v>0</v>
      </c>
      <c r="AA89" s="12"/>
      <c r="AB89" s="302"/>
    </row>
    <row r="90" spans="1:28" ht="12" customHeight="1">
      <c r="A90" s="299"/>
      <c r="B90" s="304"/>
      <c r="C90" s="41">
        <v>0</v>
      </c>
      <c r="D90" s="42" t="s">
        <v>20</v>
      </c>
      <c r="E90" s="43">
        <v>4</v>
      </c>
      <c r="F90" s="41"/>
      <c r="G90" s="42"/>
      <c r="H90" s="43"/>
      <c r="I90" s="41">
        <v>0</v>
      </c>
      <c r="J90" s="42" t="s">
        <v>20</v>
      </c>
      <c r="K90" s="43">
        <v>0</v>
      </c>
      <c r="L90" s="191"/>
      <c r="M90" s="192"/>
      <c r="N90" s="191"/>
      <c r="O90" s="192"/>
      <c r="P90" s="191"/>
      <c r="Q90" s="192"/>
      <c r="R90" s="191"/>
      <c r="S90" s="192"/>
      <c r="T90" s="191"/>
      <c r="U90" s="192"/>
      <c r="W90" s="39">
        <f>COUNTIF(C89:K90,"△")</f>
        <v>1</v>
      </c>
      <c r="X90" s="40">
        <f>SUM(E90+H90+K90)</f>
        <v>4</v>
      </c>
      <c r="AA90" s="12"/>
      <c r="AB90" s="302"/>
    </row>
    <row r="91" spans="1:28" ht="12" customHeight="1">
      <c r="A91" s="298">
        <v>3</v>
      </c>
      <c r="B91" s="303" t="s">
        <v>115</v>
      </c>
      <c r="C91" s="196" t="str">
        <f>IF(OR(C92="",E92=""),"",IF(C92=E92,"△",IF(C92&gt;E92,"○","●")))</f>
        <v>●</v>
      </c>
      <c r="D91" s="197"/>
      <c r="E91" s="198"/>
      <c r="F91" s="196" t="str">
        <f>IF(OR(F92="",H92=""),"",IF(F92=H92,"△",IF(F92&gt;H92,"○","●")))</f>
        <v>△</v>
      </c>
      <c r="G91" s="197"/>
      <c r="H91" s="198"/>
      <c r="I91" s="196">
        <f>IF(OR(I92="",K92=""),"",IF(I92=K92,"△",IF(I92&gt;K92,"○","●")))</f>
      </c>
      <c r="J91" s="197"/>
      <c r="K91" s="198"/>
      <c r="L91" s="189">
        <f>SUM(W91:W92)</f>
        <v>1</v>
      </c>
      <c r="M91" s="190"/>
      <c r="N91" s="189">
        <f>X91</f>
        <v>0</v>
      </c>
      <c r="O91" s="190"/>
      <c r="P91" s="189">
        <f>X92</f>
        <v>7</v>
      </c>
      <c r="Q91" s="190"/>
      <c r="R91" s="189">
        <f>SUM(X91-X92)</f>
        <v>-7</v>
      </c>
      <c r="S91" s="190"/>
      <c r="T91" s="189">
        <v>3</v>
      </c>
      <c r="U91" s="190"/>
      <c r="W91" s="39">
        <f>COUNTIF(C91:K92,"○")*3</f>
        <v>0</v>
      </c>
      <c r="X91" s="40">
        <f>SUM(C92+F92+I92)</f>
        <v>0</v>
      </c>
      <c r="AA91" s="12"/>
      <c r="AB91" s="302"/>
    </row>
    <row r="92" spans="1:28" ht="12" customHeight="1">
      <c r="A92" s="299"/>
      <c r="B92" s="304"/>
      <c r="C92" s="41">
        <v>0</v>
      </c>
      <c r="D92" s="42" t="s">
        <v>20</v>
      </c>
      <c r="E92" s="43">
        <v>7</v>
      </c>
      <c r="F92" s="41">
        <v>0</v>
      </c>
      <c r="G92" s="42" t="s">
        <v>20</v>
      </c>
      <c r="H92" s="43">
        <v>0</v>
      </c>
      <c r="I92" s="41"/>
      <c r="J92" s="42"/>
      <c r="K92" s="43"/>
      <c r="L92" s="191"/>
      <c r="M92" s="192"/>
      <c r="N92" s="191"/>
      <c r="O92" s="192"/>
      <c r="P92" s="191"/>
      <c r="Q92" s="192"/>
      <c r="R92" s="191"/>
      <c r="S92" s="192"/>
      <c r="T92" s="191"/>
      <c r="U92" s="192"/>
      <c r="W92" s="39">
        <f>COUNTIF(C91:K92,"△")</f>
        <v>1</v>
      </c>
      <c r="X92" s="40">
        <f>SUM(E92+H92+K92)</f>
        <v>7</v>
      </c>
      <c r="AA92" s="12"/>
      <c r="AB92" s="302"/>
    </row>
    <row r="94" spans="1:34" ht="18" customHeight="1">
      <c r="A94" s="351" t="s">
        <v>104</v>
      </c>
      <c r="B94" s="351"/>
      <c r="C94" s="351"/>
      <c r="D94" s="351"/>
      <c r="AB94" s="21"/>
      <c r="AC94" s="21"/>
      <c r="AD94" s="21"/>
      <c r="AE94" s="21"/>
      <c r="AF94" s="16"/>
      <c r="AG94" s="16"/>
      <c r="AH94" s="16"/>
    </row>
    <row r="95" spans="1:33" ht="15" customHeight="1">
      <c r="A95" s="17"/>
      <c r="B95" s="18" t="s">
        <v>9</v>
      </c>
      <c r="C95" s="184" t="s">
        <v>10</v>
      </c>
      <c r="D95" s="185"/>
      <c r="E95" s="193" t="s">
        <v>11</v>
      </c>
      <c r="F95" s="194"/>
      <c r="G95" s="194"/>
      <c r="H95" s="194"/>
      <c r="I95" s="194"/>
      <c r="J95" s="194"/>
      <c r="K95" s="194"/>
      <c r="L95" s="194"/>
      <c r="M95" s="194"/>
      <c r="N95" s="194"/>
      <c r="O95" s="195"/>
      <c r="P95" s="161" t="s">
        <v>12</v>
      </c>
      <c r="Q95" s="161"/>
      <c r="R95" s="161"/>
      <c r="S95" s="161"/>
      <c r="T95" s="161"/>
      <c r="U95" s="161"/>
      <c r="V95" s="161"/>
      <c r="W95" s="161"/>
      <c r="X95" s="161" t="s">
        <v>162</v>
      </c>
      <c r="Y95" s="161"/>
      <c r="Z95" s="161"/>
      <c r="AA95" s="161"/>
      <c r="AB95" s="161"/>
      <c r="AC95" s="161"/>
      <c r="AD95" s="161"/>
      <c r="AE95" s="44"/>
      <c r="AF95" s="24"/>
      <c r="AG95" s="24"/>
    </row>
    <row r="96" spans="1:33" ht="15" customHeight="1">
      <c r="A96" s="22">
        <v>1</v>
      </c>
      <c r="B96" s="91">
        <v>41769</v>
      </c>
      <c r="C96" s="184">
        <v>0.5416666666666666</v>
      </c>
      <c r="D96" s="185"/>
      <c r="E96" s="186" t="s">
        <v>163</v>
      </c>
      <c r="F96" s="187"/>
      <c r="G96" s="187"/>
      <c r="H96" s="188"/>
      <c r="I96" s="102">
        <v>6</v>
      </c>
      <c r="J96" s="92"/>
      <c r="K96" s="103">
        <v>0</v>
      </c>
      <c r="L96" s="179" t="s">
        <v>164</v>
      </c>
      <c r="M96" s="180"/>
      <c r="N96" s="180"/>
      <c r="O96" s="181"/>
      <c r="P96" s="182" t="s">
        <v>165</v>
      </c>
      <c r="Q96" s="176"/>
      <c r="R96" s="176"/>
      <c r="S96" s="183"/>
      <c r="T96" s="175" t="s">
        <v>166</v>
      </c>
      <c r="U96" s="176"/>
      <c r="V96" s="176"/>
      <c r="W96" s="177"/>
      <c r="X96" s="178" t="s">
        <v>168</v>
      </c>
      <c r="Y96" s="178"/>
      <c r="Z96" s="178"/>
      <c r="AA96" s="178"/>
      <c r="AB96" s="178"/>
      <c r="AC96" s="178"/>
      <c r="AD96" s="178"/>
      <c r="AE96" s="45"/>
      <c r="AF96" s="46"/>
      <c r="AG96" s="24"/>
    </row>
    <row r="97" spans="1:33" ht="15" customHeight="1">
      <c r="A97" s="95">
        <v>2</v>
      </c>
      <c r="B97" s="101">
        <v>41769</v>
      </c>
      <c r="C97" s="244">
        <v>0.6041666666666666</v>
      </c>
      <c r="D97" s="245"/>
      <c r="E97" s="162" t="s">
        <v>169</v>
      </c>
      <c r="F97" s="163"/>
      <c r="G97" s="163"/>
      <c r="H97" s="163"/>
      <c r="I97" s="104">
        <v>7</v>
      </c>
      <c r="J97" s="97"/>
      <c r="K97" s="105">
        <v>0</v>
      </c>
      <c r="L97" s="164" t="s">
        <v>170</v>
      </c>
      <c r="M97" s="165"/>
      <c r="N97" s="165"/>
      <c r="O97" s="166"/>
      <c r="P97" s="167" t="s">
        <v>163</v>
      </c>
      <c r="Q97" s="168"/>
      <c r="R97" s="168"/>
      <c r="S97" s="169"/>
      <c r="T97" s="170" t="s">
        <v>164</v>
      </c>
      <c r="U97" s="168"/>
      <c r="V97" s="168"/>
      <c r="W97" s="171"/>
      <c r="X97" s="172" t="s">
        <v>167</v>
      </c>
      <c r="Y97" s="173"/>
      <c r="Z97" s="173"/>
      <c r="AA97" s="173"/>
      <c r="AB97" s="173"/>
      <c r="AC97" s="173"/>
      <c r="AD97" s="174"/>
      <c r="AE97" s="48"/>
      <c r="AF97" s="49"/>
      <c r="AG97" s="24"/>
    </row>
    <row r="98" spans="1:33" ht="15" customHeight="1">
      <c r="A98" s="22">
        <v>3</v>
      </c>
      <c r="B98" s="91">
        <v>41770</v>
      </c>
      <c r="C98" s="184">
        <v>0.5416666666666666</v>
      </c>
      <c r="D98" s="185"/>
      <c r="E98" s="239" t="s">
        <v>166</v>
      </c>
      <c r="F98" s="240"/>
      <c r="G98" s="240"/>
      <c r="H98" s="240"/>
      <c r="I98" s="102">
        <v>2</v>
      </c>
      <c r="J98" s="92"/>
      <c r="K98" s="103">
        <v>3</v>
      </c>
      <c r="L98" s="241" t="s">
        <v>163</v>
      </c>
      <c r="M98" s="242"/>
      <c r="N98" s="242"/>
      <c r="O98" s="243"/>
      <c r="P98" s="182" t="s">
        <v>165</v>
      </c>
      <c r="Q98" s="176"/>
      <c r="R98" s="176"/>
      <c r="S98" s="183"/>
      <c r="T98" s="175" t="s">
        <v>164</v>
      </c>
      <c r="U98" s="176"/>
      <c r="V98" s="176"/>
      <c r="W98" s="177"/>
      <c r="X98" s="178" t="s">
        <v>168</v>
      </c>
      <c r="Y98" s="178"/>
      <c r="Z98" s="178"/>
      <c r="AA98" s="178"/>
      <c r="AB98" s="178"/>
      <c r="AC98" s="178"/>
      <c r="AD98" s="178"/>
      <c r="AE98" s="48"/>
      <c r="AF98" s="49"/>
      <c r="AG98" s="24"/>
    </row>
    <row r="99" spans="1:33" ht="15" customHeight="1">
      <c r="A99" s="95">
        <v>4</v>
      </c>
      <c r="B99" s="96">
        <v>41770</v>
      </c>
      <c r="C99" s="244">
        <v>0.6041666666666666</v>
      </c>
      <c r="D99" s="245"/>
      <c r="E99" s="162" t="s">
        <v>169</v>
      </c>
      <c r="F99" s="163"/>
      <c r="G99" s="163"/>
      <c r="H99" s="163"/>
      <c r="I99" s="104">
        <v>3</v>
      </c>
      <c r="J99" s="97"/>
      <c r="K99" s="105">
        <v>1</v>
      </c>
      <c r="L99" s="164" t="s">
        <v>164</v>
      </c>
      <c r="M99" s="165"/>
      <c r="N99" s="165"/>
      <c r="O99" s="166"/>
      <c r="P99" s="167" t="s">
        <v>166</v>
      </c>
      <c r="Q99" s="168"/>
      <c r="R99" s="168"/>
      <c r="S99" s="169"/>
      <c r="T99" s="170" t="s">
        <v>163</v>
      </c>
      <c r="U99" s="168"/>
      <c r="V99" s="168"/>
      <c r="W99" s="171"/>
      <c r="X99" s="172" t="s">
        <v>167</v>
      </c>
      <c r="Y99" s="173"/>
      <c r="Z99" s="173"/>
      <c r="AA99" s="173"/>
      <c r="AB99" s="173"/>
      <c r="AC99" s="173"/>
      <c r="AD99" s="174"/>
      <c r="AE99" s="48"/>
      <c r="AF99" s="49"/>
      <c r="AG99" s="24"/>
    </row>
    <row r="100" spans="1:33" ht="15" customHeight="1">
      <c r="A100" s="98">
        <v>5</v>
      </c>
      <c r="B100" s="99">
        <v>41777</v>
      </c>
      <c r="C100" s="252">
        <v>0.5416666666666666</v>
      </c>
      <c r="D100" s="253"/>
      <c r="E100" s="186" t="s">
        <v>164</v>
      </c>
      <c r="F100" s="187"/>
      <c r="G100" s="187"/>
      <c r="H100" s="187"/>
      <c r="I100" s="106">
        <v>3</v>
      </c>
      <c r="J100" s="100"/>
      <c r="K100" s="107">
        <v>1</v>
      </c>
      <c r="L100" s="188" t="s">
        <v>166</v>
      </c>
      <c r="M100" s="263"/>
      <c r="N100" s="263"/>
      <c r="O100" s="264"/>
      <c r="P100" s="315" t="s">
        <v>165</v>
      </c>
      <c r="Q100" s="250"/>
      <c r="R100" s="250"/>
      <c r="S100" s="316"/>
      <c r="T100" s="249" t="s">
        <v>163</v>
      </c>
      <c r="U100" s="250"/>
      <c r="V100" s="250"/>
      <c r="W100" s="251"/>
      <c r="X100" s="178" t="s">
        <v>168</v>
      </c>
      <c r="Y100" s="178"/>
      <c r="Z100" s="178"/>
      <c r="AA100" s="178"/>
      <c r="AB100" s="178"/>
      <c r="AC100" s="178"/>
      <c r="AD100" s="178"/>
      <c r="AE100" s="48"/>
      <c r="AF100" s="49"/>
      <c r="AG100" s="24"/>
    </row>
    <row r="101" spans="1:33" ht="15" customHeight="1">
      <c r="A101" s="93">
        <v>6</v>
      </c>
      <c r="B101" s="94">
        <v>41777</v>
      </c>
      <c r="C101" s="305">
        <v>0.6041666666666666</v>
      </c>
      <c r="D101" s="306"/>
      <c r="E101" s="162" t="s">
        <v>169</v>
      </c>
      <c r="F101" s="163"/>
      <c r="G101" s="163"/>
      <c r="H101" s="163"/>
      <c r="I101" s="108">
        <v>3</v>
      </c>
      <c r="J101" s="32"/>
      <c r="K101" s="109">
        <v>3</v>
      </c>
      <c r="L101" s="307" t="s">
        <v>163</v>
      </c>
      <c r="M101" s="308"/>
      <c r="N101" s="308"/>
      <c r="O101" s="309"/>
      <c r="P101" s="310" t="s">
        <v>164</v>
      </c>
      <c r="Q101" s="311"/>
      <c r="R101" s="311"/>
      <c r="S101" s="312"/>
      <c r="T101" s="358" t="s">
        <v>166</v>
      </c>
      <c r="U101" s="311"/>
      <c r="V101" s="311"/>
      <c r="W101" s="359"/>
      <c r="X101" s="172" t="s">
        <v>167</v>
      </c>
      <c r="Y101" s="173"/>
      <c r="Z101" s="173"/>
      <c r="AA101" s="173"/>
      <c r="AB101" s="173"/>
      <c r="AC101" s="173"/>
      <c r="AD101" s="174"/>
      <c r="AE101" s="48"/>
      <c r="AF101" s="49"/>
      <c r="AG101" s="24"/>
    </row>
    <row r="102" spans="1:34" ht="18.75" customHeight="1">
      <c r="A102" s="14"/>
      <c r="B102" s="14"/>
      <c r="C102" s="34"/>
      <c r="D102" s="3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35"/>
      <c r="Q102" s="35"/>
      <c r="R102" s="35"/>
      <c r="S102" s="35"/>
      <c r="T102" s="35"/>
      <c r="U102" s="35"/>
      <c r="V102" s="35"/>
      <c r="W102" s="14"/>
      <c r="X102" s="14"/>
      <c r="Y102" s="14"/>
      <c r="AB102" s="36"/>
      <c r="AC102" s="36"/>
      <c r="AD102" s="34"/>
      <c r="AE102" s="34"/>
      <c r="AF102" s="36"/>
      <c r="AG102" s="36"/>
      <c r="AH102" s="36"/>
    </row>
    <row r="103" spans="1:27" ht="15" customHeight="1">
      <c r="A103" s="356" t="s">
        <v>14</v>
      </c>
      <c r="B103" s="357"/>
      <c r="C103" s="204" t="str">
        <f>B104</f>
        <v>エスペランサ登米</v>
      </c>
      <c r="D103" s="205"/>
      <c r="E103" s="206"/>
      <c r="F103" s="204" t="str">
        <f>B106</f>
        <v>ＦＣ白石</v>
      </c>
      <c r="G103" s="205"/>
      <c r="H103" s="206"/>
      <c r="I103" s="204" t="str">
        <f>B108</f>
        <v>七ヶ浜ＳＣ</v>
      </c>
      <c r="J103" s="205"/>
      <c r="K103" s="206"/>
      <c r="L103" s="204" t="str">
        <f>B110</f>
        <v>仙台スポーツシューレ</v>
      </c>
      <c r="M103" s="205"/>
      <c r="N103" s="206"/>
      <c r="O103" s="193" t="s">
        <v>15</v>
      </c>
      <c r="P103" s="195"/>
      <c r="Q103" s="193" t="s">
        <v>16</v>
      </c>
      <c r="R103" s="195"/>
      <c r="S103" s="193" t="s">
        <v>17</v>
      </c>
      <c r="T103" s="195"/>
      <c r="U103" s="193" t="s">
        <v>18</v>
      </c>
      <c r="V103" s="195"/>
      <c r="W103" s="193" t="s">
        <v>19</v>
      </c>
      <c r="X103" s="195"/>
      <c r="AA103" s="12"/>
    </row>
    <row r="104" spans="1:27" ht="12" customHeight="1">
      <c r="A104" s="298">
        <v>1</v>
      </c>
      <c r="B104" s="338" t="s">
        <v>116</v>
      </c>
      <c r="C104" s="196">
        <f>IF(OR(C105="",E105=""),"",IF(C105=E105,"△",IF(C105&gt;E105,"○","●")))</f>
      </c>
      <c r="D104" s="197"/>
      <c r="E104" s="198"/>
      <c r="F104" s="196" t="str">
        <f>IF(OR(F105="",H105=""),"",IF(F105=H105,"△",IF(F105&gt;H105,"○","●")))</f>
        <v>○</v>
      </c>
      <c r="G104" s="197"/>
      <c r="H104" s="198"/>
      <c r="I104" s="196" t="str">
        <f>IF(OR(I105="",K105=""),"",IF(I105=K105,"△",IF(I105&gt;K105,"○","●")))</f>
        <v>△</v>
      </c>
      <c r="J104" s="197"/>
      <c r="K104" s="198"/>
      <c r="L104" s="196" t="str">
        <f>IF(OR(L105="",N105=""),"",IF(L105=N105,"△",IF(L105&gt;N105,"○","●")))</f>
        <v>○</v>
      </c>
      <c r="M104" s="197"/>
      <c r="N104" s="198"/>
      <c r="O104" s="189">
        <f>SUM(Z104:Z105)</f>
        <v>7</v>
      </c>
      <c r="P104" s="190"/>
      <c r="Q104" s="189">
        <f>AA104</f>
        <v>12</v>
      </c>
      <c r="R104" s="190"/>
      <c r="S104" s="189">
        <f>AA105</f>
        <v>5</v>
      </c>
      <c r="T104" s="190"/>
      <c r="U104" s="189">
        <f>SUM(AA104-AA105)</f>
        <v>7</v>
      </c>
      <c r="V104" s="190"/>
      <c r="W104" s="189">
        <v>2</v>
      </c>
      <c r="X104" s="190"/>
      <c r="Z104" s="39">
        <f>COUNTIF(C104:N105,"○")*3</f>
        <v>6</v>
      </c>
      <c r="AA104" s="40">
        <f>SUM(C105+F105+I105+L105)</f>
        <v>12</v>
      </c>
    </row>
    <row r="105" spans="1:27" ht="12" customHeight="1">
      <c r="A105" s="299"/>
      <c r="B105" s="301"/>
      <c r="C105" s="41"/>
      <c r="D105" s="42"/>
      <c r="E105" s="43"/>
      <c r="F105" s="41">
        <v>3</v>
      </c>
      <c r="G105" s="42" t="s">
        <v>20</v>
      </c>
      <c r="H105" s="43">
        <v>2</v>
      </c>
      <c r="I105" s="41">
        <v>3</v>
      </c>
      <c r="J105" s="42" t="s">
        <v>20</v>
      </c>
      <c r="K105" s="43">
        <v>3</v>
      </c>
      <c r="L105" s="41">
        <v>6</v>
      </c>
      <c r="M105" s="42" t="s">
        <v>20</v>
      </c>
      <c r="N105" s="43">
        <v>0</v>
      </c>
      <c r="O105" s="191"/>
      <c r="P105" s="192"/>
      <c r="Q105" s="191"/>
      <c r="R105" s="192"/>
      <c r="S105" s="191"/>
      <c r="T105" s="192"/>
      <c r="U105" s="191"/>
      <c r="V105" s="192"/>
      <c r="W105" s="191"/>
      <c r="X105" s="192"/>
      <c r="Z105" s="39">
        <f>COUNTIF(C104:N105,"△")</f>
        <v>1</v>
      </c>
      <c r="AA105" s="40">
        <f>SUM(E105+H105+K105+N105)</f>
        <v>5</v>
      </c>
    </row>
    <row r="106" spans="1:27" ht="12" customHeight="1">
      <c r="A106" s="298">
        <v>2</v>
      </c>
      <c r="B106" s="303" t="s">
        <v>117</v>
      </c>
      <c r="C106" s="196" t="str">
        <f>IF(OR(C107="",E107=""),"",IF(C107=E107,"△",IF(C107&gt;E107,"○","●")))</f>
        <v>●</v>
      </c>
      <c r="D106" s="197"/>
      <c r="E106" s="198"/>
      <c r="F106" s="196">
        <f>IF(OR(F107="",H107=""),"",IF(F107=H107,"△",IF(F107&gt;H107,"○","●")))</f>
      </c>
      <c r="G106" s="197"/>
      <c r="H106" s="198"/>
      <c r="I106" s="196" t="str">
        <f>IF(OR(I107="",K107=""),"",IF(I107=K107,"△",IF(I107&gt;K107,"○","●")))</f>
        <v>●</v>
      </c>
      <c r="J106" s="197"/>
      <c r="K106" s="198"/>
      <c r="L106" s="196" t="str">
        <f>IF(OR(L107="",N107=""),"",IF(L107=N107,"△",IF(L107&gt;N107,"○","●")))</f>
        <v>●</v>
      </c>
      <c r="M106" s="197"/>
      <c r="N106" s="198"/>
      <c r="O106" s="189">
        <f>SUM(Z106:Z107)</f>
        <v>0</v>
      </c>
      <c r="P106" s="190"/>
      <c r="Q106" s="189">
        <f>AA106</f>
        <v>3</v>
      </c>
      <c r="R106" s="190"/>
      <c r="S106" s="189">
        <f>AA107</f>
        <v>13</v>
      </c>
      <c r="T106" s="190"/>
      <c r="U106" s="189">
        <f>SUM(AA106-AA107)</f>
        <v>-10</v>
      </c>
      <c r="V106" s="190"/>
      <c r="W106" s="189">
        <v>4</v>
      </c>
      <c r="X106" s="190"/>
      <c r="Z106" s="39">
        <f>COUNTIF(C106:N107,"○")*3</f>
        <v>0</v>
      </c>
      <c r="AA106" s="40">
        <f>SUM(C107+F107+I107+L107)</f>
        <v>3</v>
      </c>
    </row>
    <row r="107" spans="1:27" ht="12" customHeight="1">
      <c r="A107" s="299"/>
      <c r="B107" s="304"/>
      <c r="C107" s="41">
        <v>2</v>
      </c>
      <c r="D107" s="42" t="s">
        <v>20</v>
      </c>
      <c r="E107" s="43">
        <v>3</v>
      </c>
      <c r="F107" s="41"/>
      <c r="G107" s="42"/>
      <c r="H107" s="43"/>
      <c r="I107" s="41">
        <v>0</v>
      </c>
      <c r="J107" s="42" t="s">
        <v>20</v>
      </c>
      <c r="K107" s="43">
        <v>7</v>
      </c>
      <c r="L107" s="41">
        <v>1</v>
      </c>
      <c r="M107" s="42" t="s">
        <v>20</v>
      </c>
      <c r="N107" s="43">
        <v>3</v>
      </c>
      <c r="O107" s="191"/>
      <c r="P107" s="192"/>
      <c r="Q107" s="191"/>
      <c r="R107" s="192"/>
      <c r="S107" s="191"/>
      <c r="T107" s="192"/>
      <c r="U107" s="191"/>
      <c r="V107" s="192"/>
      <c r="W107" s="191"/>
      <c r="X107" s="192"/>
      <c r="Z107" s="39">
        <f>COUNTIF(C106:N107,"△")</f>
        <v>0</v>
      </c>
      <c r="AA107" s="40">
        <f>SUM(E107+H107+K107+N107)</f>
        <v>13</v>
      </c>
    </row>
    <row r="108" spans="1:27" ht="12" customHeight="1">
      <c r="A108" s="298">
        <v>3</v>
      </c>
      <c r="B108" s="303" t="s">
        <v>118</v>
      </c>
      <c r="C108" s="196" t="str">
        <f>IF(OR(C109="",E109=""),"",IF(C109=E109,"△",IF(C109&gt;E109,"○","●")))</f>
        <v>△</v>
      </c>
      <c r="D108" s="197"/>
      <c r="E108" s="198"/>
      <c r="F108" s="196" t="str">
        <f>IF(OR(F109="",H109=""),"",IF(F109=H109,"△",IF(F109&gt;H109,"○","●")))</f>
        <v>○</v>
      </c>
      <c r="G108" s="197"/>
      <c r="H108" s="198"/>
      <c r="I108" s="196">
        <f>IF(OR(I109="",K109=""),"",IF(I109=K109,"△",IF(I109&gt;K109,"○","●")))</f>
      </c>
      <c r="J108" s="197"/>
      <c r="K108" s="198"/>
      <c r="L108" s="196" t="str">
        <f>IF(OR(L109="",N109=""),"",IF(L109=N109,"△",IF(L109&gt;N109,"○","●")))</f>
        <v>○</v>
      </c>
      <c r="M108" s="197"/>
      <c r="N108" s="198"/>
      <c r="O108" s="189">
        <f>SUM(Z108:Z109)</f>
        <v>7</v>
      </c>
      <c r="P108" s="190"/>
      <c r="Q108" s="189">
        <f>AA108</f>
        <v>13</v>
      </c>
      <c r="R108" s="190"/>
      <c r="S108" s="189">
        <f>AA109</f>
        <v>4</v>
      </c>
      <c r="T108" s="190"/>
      <c r="U108" s="189">
        <f>SUM(AA108-AA109)</f>
        <v>9</v>
      </c>
      <c r="V108" s="190"/>
      <c r="W108" s="189">
        <v>1</v>
      </c>
      <c r="X108" s="190"/>
      <c r="Z108" s="39">
        <f>COUNTIF(C108:N109,"○")*3</f>
        <v>6</v>
      </c>
      <c r="AA108" s="40">
        <f>SUM(C109+F109+I109+L109)</f>
        <v>13</v>
      </c>
    </row>
    <row r="109" spans="1:27" ht="12" customHeight="1">
      <c r="A109" s="299"/>
      <c r="B109" s="304"/>
      <c r="C109" s="41">
        <v>3</v>
      </c>
      <c r="D109" s="42" t="s">
        <v>20</v>
      </c>
      <c r="E109" s="43">
        <v>3</v>
      </c>
      <c r="F109" s="41">
        <v>7</v>
      </c>
      <c r="G109" s="42" t="s">
        <v>20</v>
      </c>
      <c r="H109" s="43">
        <v>0</v>
      </c>
      <c r="I109" s="41"/>
      <c r="J109" s="42"/>
      <c r="K109" s="43"/>
      <c r="L109" s="41">
        <v>3</v>
      </c>
      <c r="M109" s="42" t="s">
        <v>20</v>
      </c>
      <c r="N109" s="43">
        <v>1</v>
      </c>
      <c r="O109" s="191"/>
      <c r="P109" s="192"/>
      <c r="Q109" s="191"/>
      <c r="R109" s="192"/>
      <c r="S109" s="191"/>
      <c r="T109" s="192"/>
      <c r="U109" s="191"/>
      <c r="V109" s="192"/>
      <c r="W109" s="191"/>
      <c r="X109" s="192"/>
      <c r="Z109" s="39">
        <f>COUNTIF(C108:N109,"△")</f>
        <v>1</v>
      </c>
      <c r="AA109" s="40">
        <f>SUM(E109+H109+K109+N109)</f>
        <v>4</v>
      </c>
    </row>
    <row r="110" spans="1:27" ht="12" customHeight="1">
      <c r="A110" s="298">
        <v>4</v>
      </c>
      <c r="B110" s="303" t="s">
        <v>119</v>
      </c>
      <c r="C110" s="196" t="str">
        <f>IF(OR(C111="",E111=""),"",IF(C111=E111,"△",IF(C111&gt;E111,"○","●")))</f>
        <v>●</v>
      </c>
      <c r="D110" s="197"/>
      <c r="E110" s="198"/>
      <c r="F110" s="196" t="str">
        <f>IF(OR(F111="",H111=""),"",IF(F111=H111,"△",IF(F111&gt;H111,"○","●")))</f>
        <v>○</v>
      </c>
      <c r="G110" s="197"/>
      <c r="H110" s="198"/>
      <c r="I110" s="196" t="str">
        <f>IF(OR(I111="",K111=""),"",IF(I111=K111,"△",IF(I111&gt;K111,"○","●")))</f>
        <v>●</v>
      </c>
      <c r="J110" s="197"/>
      <c r="K110" s="198"/>
      <c r="L110" s="196">
        <f>IF(OR(L111="",N111=""),"",IF(L111=N111,"△",IF(L111&gt;N111,"○","●")))</f>
      </c>
      <c r="M110" s="197"/>
      <c r="N110" s="198"/>
      <c r="O110" s="189">
        <f>SUM(Z110:Z111)</f>
        <v>3</v>
      </c>
      <c r="P110" s="190"/>
      <c r="Q110" s="189">
        <f>AA110</f>
        <v>4</v>
      </c>
      <c r="R110" s="190"/>
      <c r="S110" s="189">
        <f>AA111</f>
        <v>10</v>
      </c>
      <c r="T110" s="190"/>
      <c r="U110" s="189">
        <f>SUM(AA110-AA111)</f>
        <v>-6</v>
      </c>
      <c r="V110" s="190"/>
      <c r="W110" s="189">
        <v>3</v>
      </c>
      <c r="X110" s="190"/>
      <c r="Z110" s="39">
        <f>COUNTIF(C110:N111,"○")*3</f>
        <v>3</v>
      </c>
      <c r="AA110" s="40">
        <f>SUM(C111+F111+I111+L111)</f>
        <v>4</v>
      </c>
    </row>
    <row r="111" spans="1:34" ht="12" customHeight="1">
      <c r="A111" s="299"/>
      <c r="B111" s="304"/>
      <c r="C111" s="41">
        <v>0</v>
      </c>
      <c r="D111" s="42" t="s">
        <v>20</v>
      </c>
      <c r="E111" s="43">
        <v>6</v>
      </c>
      <c r="F111" s="41">
        <v>3</v>
      </c>
      <c r="G111" s="42" t="s">
        <v>20</v>
      </c>
      <c r="H111" s="43">
        <v>1</v>
      </c>
      <c r="I111" s="41">
        <v>1</v>
      </c>
      <c r="J111" s="42" t="s">
        <v>20</v>
      </c>
      <c r="K111" s="43">
        <v>3</v>
      </c>
      <c r="L111" s="41"/>
      <c r="M111" s="42"/>
      <c r="N111" s="43"/>
      <c r="O111" s="191"/>
      <c r="P111" s="192"/>
      <c r="Q111" s="191"/>
      <c r="R111" s="192"/>
      <c r="S111" s="191"/>
      <c r="T111" s="192"/>
      <c r="U111" s="191"/>
      <c r="V111" s="192"/>
      <c r="W111" s="191"/>
      <c r="X111" s="192"/>
      <c r="Z111" s="39">
        <f>COUNTIF(C110:N111,"△")</f>
        <v>0</v>
      </c>
      <c r="AA111" s="40">
        <f>SUM(E111+H111+K111+N111)</f>
        <v>10</v>
      </c>
      <c r="AH111" s="12" t="s">
        <v>182</v>
      </c>
    </row>
  </sheetData>
  <sheetProtection/>
  <mergeCells count="548">
    <mergeCell ref="S110:T111"/>
    <mergeCell ref="U110:V111"/>
    <mergeCell ref="W110:X111"/>
    <mergeCell ref="S108:T109"/>
    <mergeCell ref="U108:V109"/>
    <mergeCell ref="W108:X109"/>
    <mergeCell ref="Q73:R74"/>
    <mergeCell ref="S73:T74"/>
    <mergeCell ref="O77:P78"/>
    <mergeCell ref="Q77:R78"/>
    <mergeCell ref="S77:T78"/>
    <mergeCell ref="Q75:R76"/>
    <mergeCell ref="S75:T76"/>
    <mergeCell ref="U75:V76"/>
    <mergeCell ref="U73:V74"/>
    <mergeCell ref="W73:X74"/>
    <mergeCell ref="U77:V78"/>
    <mergeCell ref="W77:X78"/>
    <mergeCell ref="W75:X76"/>
    <mergeCell ref="B110:B111"/>
    <mergeCell ref="C110:E110"/>
    <mergeCell ref="F110:H110"/>
    <mergeCell ref="I110:K110"/>
    <mergeCell ref="L110:N110"/>
    <mergeCell ref="Q110:R111"/>
    <mergeCell ref="O110:P111"/>
    <mergeCell ref="U71:V72"/>
    <mergeCell ref="W71:X72"/>
    <mergeCell ref="O71:P72"/>
    <mergeCell ref="Q71:R72"/>
    <mergeCell ref="B73:B74"/>
    <mergeCell ref="C73:E73"/>
    <mergeCell ref="F73:H73"/>
    <mergeCell ref="B71:B72"/>
    <mergeCell ref="C71:E71"/>
    <mergeCell ref="F71:H71"/>
    <mergeCell ref="L71:N71"/>
    <mergeCell ref="S71:T72"/>
    <mergeCell ref="A80:D80"/>
    <mergeCell ref="I108:K108"/>
    <mergeCell ref="L108:N108"/>
    <mergeCell ref="O108:P109"/>
    <mergeCell ref="Q108:R109"/>
    <mergeCell ref="A108:A109"/>
    <mergeCell ref="B108:B109"/>
    <mergeCell ref="C108:E108"/>
    <mergeCell ref="F108:H108"/>
    <mergeCell ref="O70:P70"/>
    <mergeCell ref="Q70:R70"/>
    <mergeCell ref="A70:B70"/>
    <mergeCell ref="C70:E70"/>
    <mergeCell ref="F70:H70"/>
    <mergeCell ref="I70:K70"/>
    <mergeCell ref="A73:A74"/>
    <mergeCell ref="A71:A72"/>
    <mergeCell ref="L70:N70"/>
    <mergeCell ref="R87:S88"/>
    <mergeCell ref="A110:A111"/>
    <mergeCell ref="Q106:R107"/>
    <mergeCell ref="S106:T107"/>
    <mergeCell ref="U106:V107"/>
    <mergeCell ref="W106:X107"/>
    <mergeCell ref="S104:T105"/>
    <mergeCell ref="U104:V105"/>
    <mergeCell ref="W104:X105"/>
    <mergeCell ref="Q104:R105"/>
    <mergeCell ref="A106:A107"/>
    <mergeCell ref="B106:B107"/>
    <mergeCell ref="C106:E106"/>
    <mergeCell ref="F106:H106"/>
    <mergeCell ref="I106:K106"/>
    <mergeCell ref="L106:N106"/>
    <mergeCell ref="O106:P107"/>
    <mergeCell ref="S70:T70"/>
    <mergeCell ref="U70:V70"/>
    <mergeCell ref="W70:X70"/>
    <mergeCell ref="L86:M86"/>
    <mergeCell ref="N86:O86"/>
    <mergeCell ref="P86:Q86"/>
    <mergeCell ref="O104:P105"/>
    <mergeCell ref="T91:U92"/>
    <mergeCell ref="N91:O92"/>
    <mergeCell ref="AB89:AB90"/>
    <mergeCell ref="I87:K87"/>
    <mergeCell ref="L87:M88"/>
    <mergeCell ref="N87:O88"/>
    <mergeCell ref="P87:Q88"/>
    <mergeCell ref="W103:X103"/>
    <mergeCell ref="L103:N103"/>
    <mergeCell ref="AB91:AB92"/>
    <mergeCell ref="U103:V103"/>
    <mergeCell ref="R91:S92"/>
    <mergeCell ref="A104:A105"/>
    <mergeCell ref="B104:B105"/>
    <mergeCell ref="C104:E104"/>
    <mergeCell ref="F104:H104"/>
    <mergeCell ref="I104:K104"/>
    <mergeCell ref="L104:N104"/>
    <mergeCell ref="A94:D94"/>
    <mergeCell ref="O103:P103"/>
    <mergeCell ref="Q103:R103"/>
    <mergeCell ref="S103:T103"/>
    <mergeCell ref="A103:B103"/>
    <mergeCell ref="C103:E103"/>
    <mergeCell ref="F103:H103"/>
    <mergeCell ref="I103:K103"/>
    <mergeCell ref="T101:W101"/>
    <mergeCell ref="T99:W99"/>
    <mergeCell ref="A91:A92"/>
    <mergeCell ref="B91:B92"/>
    <mergeCell ref="C91:E91"/>
    <mergeCell ref="F91:H91"/>
    <mergeCell ref="I91:K91"/>
    <mergeCell ref="L91:M92"/>
    <mergeCell ref="P91:Q92"/>
    <mergeCell ref="N54:O55"/>
    <mergeCell ref="L54:M55"/>
    <mergeCell ref="A53:B53"/>
    <mergeCell ref="C53:E53"/>
    <mergeCell ref="F53:H53"/>
    <mergeCell ref="I53:K53"/>
    <mergeCell ref="I71:K71"/>
    <mergeCell ref="A86:B86"/>
    <mergeCell ref="C86:E86"/>
    <mergeCell ref="F86:H86"/>
    <mergeCell ref="I86:K86"/>
    <mergeCell ref="F75:H75"/>
    <mergeCell ref="I73:K73"/>
    <mergeCell ref="L53:M53"/>
    <mergeCell ref="N53:O53"/>
    <mergeCell ref="I56:K56"/>
    <mergeCell ref="I54:K54"/>
    <mergeCell ref="E64:H64"/>
    <mergeCell ref="L64:O64"/>
    <mergeCell ref="A56:A57"/>
    <mergeCell ref="B56:B57"/>
    <mergeCell ref="C56:E56"/>
    <mergeCell ref="F56:H56"/>
    <mergeCell ref="A54:A55"/>
    <mergeCell ref="B54:B55"/>
    <mergeCell ref="C54:E54"/>
    <mergeCell ref="F54:H54"/>
    <mergeCell ref="C58:E58"/>
    <mergeCell ref="F58:H58"/>
    <mergeCell ref="O75:P76"/>
    <mergeCell ref="L75:N75"/>
    <mergeCell ref="I75:K75"/>
    <mergeCell ref="O73:P74"/>
    <mergeCell ref="C75:E75"/>
    <mergeCell ref="A61:D61"/>
    <mergeCell ref="C62:D62"/>
    <mergeCell ref="E62:O62"/>
    <mergeCell ref="A87:A88"/>
    <mergeCell ref="B87:B88"/>
    <mergeCell ref="C87:E87"/>
    <mergeCell ref="F87:H87"/>
    <mergeCell ref="B77:B78"/>
    <mergeCell ref="A77:A78"/>
    <mergeCell ref="E81:O81"/>
    <mergeCell ref="C84:D84"/>
    <mergeCell ref="L83:O83"/>
    <mergeCell ref="L84:O84"/>
    <mergeCell ref="A75:A76"/>
    <mergeCell ref="B75:B76"/>
    <mergeCell ref="C77:E77"/>
    <mergeCell ref="L77:N77"/>
    <mergeCell ref="L73:N73"/>
    <mergeCell ref="AB5:AE5"/>
    <mergeCell ref="AB6:AE6"/>
    <mergeCell ref="AB7:AE7"/>
    <mergeCell ref="V5:Z5"/>
    <mergeCell ref="V6:Z6"/>
    <mergeCell ref="R58:S59"/>
    <mergeCell ref="T58:U59"/>
    <mergeCell ref="A47:D47"/>
    <mergeCell ref="AB54:AB55"/>
    <mergeCell ref="T54:U55"/>
    <mergeCell ref="R53:S53"/>
    <mergeCell ref="T53:U53"/>
    <mergeCell ref="P54:Q55"/>
    <mergeCell ref="R54:S55"/>
    <mergeCell ref="P53:Q53"/>
    <mergeCell ref="AB58:AB59"/>
    <mergeCell ref="AB56:AB57"/>
    <mergeCell ref="R56:S57"/>
    <mergeCell ref="T56:U57"/>
    <mergeCell ref="A1:AF1"/>
    <mergeCell ref="A2:AF2"/>
    <mergeCell ref="AB3:AE3"/>
    <mergeCell ref="AB4:AE4"/>
    <mergeCell ref="P51:S51"/>
    <mergeCell ref="T51:W51"/>
    <mergeCell ref="A89:A90"/>
    <mergeCell ref="B89:B90"/>
    <mergeCell ref="T89:U90"/>
    <mergeCell ref="I89:K89"/>
    <mergeCell ref="I77:K77"/>
    <mergeCell ref="F77:H77"/>
    <mergeCell ref="E83:H83"/>
    <mergeCell ref="C82:D82"/>
    <mergeCell ref="P82:S82"/>
    <mergeCell ref="C81:D81"/>
    <mergeCell ref="X62:AD62"/>
    <mergeCell ref="L56:M57"/>
    <mergeCell ref="A58:A59"/>
    <mergeCell ref="B58:B59"/>
    <mergeCell ref="P58:Q59"/>
    <mergeCell ref="N56:O57"/>
    <mergeCell ref="P56:Q57"/>
    <mergeCell ref="I58:K58"/>
    <mergeCell ref="L58:M59"/>
    <mergeCell ref="N58:O59"/>
    <mergeCell ref="P62:W62"/>
    <mergeCell ref="C89:E89"/>
    <mergeCell ref="F89:H89"/>
    <mergeCell ref="L89:M90"/>
    <mergeCell ref="N89:O90"/>
    <mergeCell ref="P89:Q90"/>
    <mergeCell ref="R89:S90"/>
    <mergeCell ref="T86:U86"/>
    <mergeCell ref="T87:U88"/>
    <mergeCell ref="C64:D64"/>
    <mergeCell ref="C65:D65"/>
    <mergeCell ref="E65:H65"/>
    <mergeCell ref="L65:O65"/>
    <mergeCell ref="P64:S64"/>
    <mergeCell ref="L66:O66"/>
    <mergeCell ref="E68:H68"/>
    <mergeCell ref="L68:O68"/>
    <mergeCell ref="C67:D67"/>
    <mergeCell ref="E67:H67"/>
    <mergeCell ref="L67:O67"/>
    <mergeCell ref="C68:D68"/>
    <mergeCell ref="C66:D66"/>
    <mergeCell ref="E66:H66"/>
    <mergeCell ref="P67:S67"/>
    <mergeCell ref="T65:W65"/>
    <mergeCell ref="AB87:AB88"/>
    <mergeCell ref="R86:S86"/>
    <mergeCell ref="X67:AD67"/>
    <mergeCell ref="T67:W67"/>
    <mergeCell ref="X68:AD68"/>
    <mergeCell ref="C63:D63"/>
    <mergeCell ref="E63:H63"/>
    <mergeCell ref="L63:O63"/>
    <mergeCell ref="P63:S63"/>
    <mergeCell ref="X64:AD64"/>
    <mergeCell ref="T66:W66"/>
    <mergeCell ref="X65:AD65"/>
    <mergeCell ref="X66:AD66"/>
    <mergeCell ref="T64:W64"/>
    <mergeCell ref="X63:AD63"/>
    <mergeCell ref="P68:S68"/>
    <mergeCell ref="T68:W68"/>
    <mergeCell ref="P65:S65"/>
    <mergeCell ref="P66:S66"/>
    <mergeCell ref="T63:W63"/>
    <mergeCell ref="C49:D49"/>
    <mergeCell ref="E49:H49"/>
    <mergeCell ref="L49:O49"/>
    <mergeCell ref="P49:S49"/>
    <mergeCell ref="L51:O51"/>
    <mergeCell ref="X81:AD81"/>
    <mergeCell ref="C83:D83"/>
    <mergeCell ref="Y42:Y43"/>
    <mergeCell ref="W40:X41"/>
    <mergeCell ref="W37:X37"/>
    <mergeCell ref="C48:D48"/>
    <mergeCell ref="E48:O48"/>
    <mergeCell ref="P48:W48"/>
    <mergeCell ref="C51:D51"/>
    <mergeCell ref="E51:H51"/>
    <mergeCell ref="C50:D50"/>
    <mergeCell ref="E50:H50"/>
    <mergeCell ref="L50:O50"/>
    <mergeCell ref="P50:S50"/>
    <mergeCell ref="X48:AD48"/>
    <mergeCell ref="X51:AD51"/>
    <mergeCell ref="X50:AD50"/>
    <mergeCell ref="T49:W49"/>
    <mergeCell ref="T50:W50"/>
    <mergeCell ref="X49:AD49"/>
    <mergeCell ref="T35:W35"/>
    <mergeCell ref="X35:AD35"/>
    <mergeCell ref="T34:W34"/>
    <mergeCell ref="U37:V37"/>
    <mergeCell ref="Y44:Y45"/>
    <mergeCell ref="U42:V43"/>
    <mergeCell ref="W44:X45"/>
    <mergeCell ref="U44:V45"/>
    <mergeCell ref="T31:W31"/>
    <mergeCell ref="W42:X43"/>
    <mergeCell ref="T32:W32"/>
    <mergeCell ref="T33:W33"/>
    <mergeCell ref="X34:AD34"/>
    <mergeCell ref="X32:AD32"/>
    <mergeCell ref="X33:AD33"/>
    <mergeCell ref="Y38:Y39"/>
    <mergeCell ref="W38:X39"/>
    <mergeCell ref="Y40:Y41"/>
    <mergeCell ref="P81:W81"/>
    <mergeCell ref="E82:H82"/>
    <mergeCell ref="L82:O82"/>
    <mergeCell ref="T84:W84"/>
    <mergeCell ref="X84:AD84"/>
    <mergeCell ref="T82:W82"/>
    <mergeCell ref="X82:AD82"/>
    <mergeCell ref="T83:W83"/>
    <mergeCell ref="X83:AD83"/>
    <mergeCell ref="E84:H84"/>
    <mergeCell ref="P84:S84"/>
    <mergeCell ref="P83:S83"/>
    <mergeCell ref="A44:A45"/>
    <mergeCell ref="B44:B45"/>
    <mergeCell ref="C44:E44"/>
    <mergeCell ref="F44:H44"/>
    <mergeCell ref="Q44:R45"/>
    <mergeCell ref="S44:T45"/>
    <mergeCell ref="I44:K44"/>
    <mergeCell ref="L44:N44"/>
    <mergeCell ref="O44:P45"/>
    <mergeCell ref="Q42:R43"/>
    <mergeCell ref="S42:T43"/>
    <mergeCell ref="L42:N42"/>
    <mergeCell ref="A42:A43"/>
    <mergeCell ref="B42:B43"/>
    <mergeCell ref="C42:E42"/>
    <mergeCell ref="F42:H42"/>
    <mergeCell ref="I42:K42"/>
    <mergeCell ref="O42:P43"/>
    <mergeCell ref="Q38:R39"/>
    <mergeCell ref="U38:V39"/>
    <mergeCell ref="A40:A41"/>
    <mergeCell ref="Q40:R41"/>
    <mergeCell ref="S40:T41"/>
    <mergeCell ref="U40:V41"/>
    <mergeCell ref="I40:K40"/>
    <mergeCell ref="L40:N40"/>
    <mergeCell ref="O40:P41"/>
    <mergeCell ref="A38:A39"/>
    <mergeCell ref="B40:B41"/>
    <mergeCell ref="C40:E40"/>
    <mergeCell ref="F40:H40"/>
    <mergeCell ref="S38:T39"/>
    <mergeCell ref="A37:B37"/>
    <mergeCell ref="C37:E37"/>
    <mergeCell ref="F37:H37"/>
    <mergeCell ref="I37:K37"/>
    <mergeCell ref="I38:K38"/>
    <mergeCell ref="B38:B39"/>
    <mergeCell ref="C35:D35"/>
    <mergeCell ref="E35:H35"/>
    <mergeCell ref="L35:O35"/>
    <mergeCell ref="L37:N37"/>
    <mergeCell ref="L38:N38"/>
    <mergeCell ref="O38:P39"/>
    <mergeCell ref="C38:E38"/>
    <mergeCell ref="F38:H38"/>
    <mergeCell ref="L32:O32"/>
    <mergeCell ref="P32:S32"/>
    <mergeCell ref="C34:D34"/>
    <mergeCell ref="E34:H34"/>
    <mergeCell ref="Q37:R37"/>
    <mergeCell ref="L34:O34"/>
    <mergeCell ref="O37:P37"/>
    <mergeCell ref="P35:S35"/>
    <mergeCell ref="P34:S34"/>
    <mergeCell ref="S37:T37"/>
    <mergeCell ref="X30:AD30"/>
    <mergeCell ref="C31:D31"/>
    <mergeCell ref="E31:H31"/>
    <mergeCell ref="L31:O31"/>
    <mergeCell ref="P31:S31"/>
    <mergeCell ref="C33:D33"/>
    <mergeCell ref="E33:H33"/>
    <mergeCell ref="L33:O33"/>
    <mergeCell ref="P33:S33"/>
    <mergeCell ref="C32:D32"/>
    <mergeCell ref="B25:B26"/>
    <mergeCell ref="C25:E25"/>
    <mergeCell ref="A28:D28"/>
    <mergeCell ref="C29:D29"/>
    <mergeCell ref="X31:AD31"/>
    <mergeCell ref="C30:D30"/>
    <mergeCell ref="E30:H30"/>
    <mergeCell ref="L30:O30"/>
    <mergeCell ref="P30:S30"/>
    <mergeCell ref="T30:W30"/>
    <mergeCell ref="A23:A24"/>
    <mergeCell ref="B23:B24"/>
    <mergeCell ref="C23:E23"/>
    <mergeCell ref="F23:H23"/>
    <mergeCell ref="Q23:R24"/>
    <mergeCell ref="X29:AD29"/>
    <mergeCell ref="Q25:R26"/>
    <mergeCell ref="S25:T26"/>
    <mergeCell ref="U25:V26"/>
    <mergeCell ref="A25:A26"/>
    <mergeCell ref="X101:AD101"/>
    <mergeCell ref="E29:O29"/>
    <mergeCell ref="P29:W29"/>
    <mergeCell ref="AE21:AE22"/>
    <mergeCell ref="S23:T24"/>
    <mergeCell ref="U23:V24"/>
    <mergeCell ref="Q21:R22"/>
    <mergeCell ref="S21:T22"/>
    <mergeCell ref="W23:X24"/>
    <mergeCell ref="I25:K25"/>
    <mergeCell ref="I23:K23"/>
    <mergeCell ref="L23:N23"/>
    <mergeCell ref="O23:P24"/>
    <mergeCell ref="C101:D101"/>
    <mergeCell ref="E101:H101"/>
    <mergeCell ref="L101:O101"/>
    <mergeCell ref="P101:S101"/>
    <mergeCell ref="F25:H25"/>
    <mergeCell ref="E32:H32"/>
    <mergeCell ref="P100:S100"/>
    <mergeCell ref="L25:N25"/>
    <mergeCell ref="O25:P26"/>
    <mergeCell ref="AE25:AE26"/>
    <mergeCell ref="AE23:AE24"/>
    <mergeCell ref="W21:X22"/>
    <mergeCell ref="W25:X26"/>
    <mergeCell ref="I18:K18"/>
    <mergeCell ref="W19:X20"/>
    <mergeCell ref="AE19:AE20"/>
    <mergeCell ref="A21:A22"/>
    <mergeCell ref="B21:B22"/>
    <mergeCell ref="C21:E21"/>
    <mergeCell ref="F21:H21"/>
    <mergeCell ref="I21:K21"/>
    <mergeCell ref="L21:N21"/>
    <mergeCell ref="O21:P22"/>
    <mergeCell ref="T16:W16"/>
    <mergeCell ref="W18:X18"/>
    <mergeCell ref="I19:K19"/>
    <mergeCell ref="A18:B18"/>
    <mergeCell ref="C18:E18"/>
    <mergeCell ref="O19:P20"/>
    <mergeCell ref="L19:N19"/>
    <mergeCell ref="A19:A20"/>
    <mergeCell ref="B19:B20"/>
    <mergeCell ref="C19:E19"/>
    <mergeCell ref="P13:S13"/>
    <mergeCell ref="E14:H14"/>
    <mergeCell ref="L18:N18"/>
    <mergeCell ref="C16:D16"/>
    <mergeCell ref="E16:H16"/>
    <mergeCell ref="L16:O16"/>
    <mergeCell ref="O18:P18"/>
    <mergeCell ref="P16:S16"/>
    <mergeCell ref="Q18:R18"/>
    <mergeCell ref="S18:T18"/>
    <mergeCell ref="C12:D12"/>
    <mergeCell ref="E12:H12"/>
    <mergeCell ref="X99:AD99"/>
    <mergeCell ref="X100:AD100"/>
    <mergeCell ref="C14:D14"/>
    <mergeCell ref="C15:D15"/>
    <mergeCell ref="E15:H15"/>
    <mergeCell ref="L15:O15"/>
    <mergeCell ref="C13:D13"/>
    <mergeCell ref="E13:H13"/>
    <mergeCell ref="AB8:AE8"/>
    <mergeCell ref="X10:AD10"/>
    <mergeCell ref="L12:O12"/>
    <mergeCell ref="P12:S12"/>
    <mergeCell ref="T12:W12"/>
    <mergeCell ref="X11:AD12"/>
    <mergeCell ref="T100:W100"/>
    <mergeCell ref="C100:D100"/>
    <mergeCell ref="E100:H100"/>
    <mergeCell ref="B11:B12"/>
    <mergeCell ref="B13:B14"/>
    <mergeCell ref="B15:B16"/>
    <mergeCell ref="C11:D11"/>
    <mergeCell ref="E11:H11"/>
    <mergeCell ref="L11:O11"/>
    <mergeCell ref="L100:O100"/>
    <mergeCell ref="C99:D99"/>
    <mergeCell ref="E99:H99"/>
    <mergeCell ref="L99:O99"/>
    <mergeCell ref="P99:S99"/>
    <mergeCell ref="X98:AD98"/>
    <mergeCell ref="D7:H7"/>
    <mergeCell ref="J7:N7"/>
    <mergeCell ref="P7:T7"/>
    <mergeCell ref="J8:N8"/>
    <mergeCell ref="A9:D9"/>
    <mergeCell ref="C10:D10"/>
    <mergeCell ref="E10:O10"/>
    <mergeCell ref="V7:Z7"/>
    <mergeCell ref="P8:T8"/>
    <mergeCell ref="C98:D98"/>
    <mergeCell ref="E98:H98"/>
    <mergeCell ref="L98:O98"/>
    <mergeCell ref="P98:S98"/>
    <mergeCell ref="C97:D97"/>
    <mergeCell ref="T98:W98"/>
    <mergeCell ref="J3:N3"/>
    <mergeCell ref="P3:T3"/>
    <mergeCell ref="D5:H5"/>
    <mergeCell ref="J5:N5"/>
    <mergeCell ref="P5:T5"/>
    <mergeCell ref="V3:Z3"/>
    <mergeCell ref="V4:Z4"/>
    <mergeCell ref="D3:H3"/>
    <mergeCell ref="X13:AD14"/>
    <mergeCell ref="X15:AD16"/>
    <mergeCell ref="P14:S14"/>
    <mergeCell ref="D4:H4"/>
    <mergeCell ref="J4:N4"/>
    <mergeCell ref="P4:T4"/>
    <mergeCell ref="D6:H6"/>
    <mergeCell ref="J6:N6"/>
    <mergeCell ref="P6:T6"/>
    <mergeCell ref="P11:S11"/>
    <mergeCell ref="P15:S15"/>
    <mergeCell ref="T15:W15"/>
    <mergeCell ref="F18:H18"/>
    <mergeCell ref="P10:W10"/>
    <mergeCell ref="T11:W11"/>
    <mergeCell ref="T14:W14"/>
    <mergeCell ref="T13:W13"/>
    <mergeCell ref="U18:V18"/>
    <mergeCell ref="L14:O14"/>
    <mergeCell ref="L13:O13"/>
    <mergeCell ref="C96:D96"/>
    <mergeCell ref="E96:H96"/>
    <mergeCell ref="C95:D95"/>
    <mergeCell ref="Q19:R20"/>
    <mergeCell ref="S19:T20"/>
    <mergeCell ref="U19:V20"/>
    <mergeCell ref="E95:O95"/>
    <mergeCell ref="P95:W95"/>
    <mergeCell ref="F19:H19"/>
    <mergeCell ref="U21:V22"/>
    <mergeCell ref="X95:AD95"/>
    <mergeCell ref="E97:H97"/>
    <mergeCell ref="L97:O97"/>
    <mergeCell ref="P97:S97"/>
    <mergeCell ref="T97:W97"/>
    <mergeCell ref="X97:AD97"/>
    <mergeCell ref="T96:W96"/>
    <mergeCell ref="X96:AD96"/>
    <mergeCell ref="L96:O96"/>
    <mergeCell ref="P96:S96"/>
  </mergeCells>
  <printOptions/>
  <pageMargins left="0.23" right="0.17" top="0.33" bottom="0.49" header="0.16" footer="0.3"/>
  <pageSetup horizontalDpi="600" verticalDpi="600" orientation="portrait" paperSize="9" scale="94" r:id="rId2"/>
  <rowBreaks count="1" manualBreakCount="1">
    <brk id="46" max="255" man="1"/>
  </rowBreaks>
  <colBreaks count="1" manualBreakCount="1">
    <brk id="3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3">
      <selection activeCell="B69" sqref="B69"/>
    </sheetView>
  </sheetViews>
  <sheetFormatPr defaultColWidth="9.00390625" defaultRowHeight="13.5"/>
  <sheetData>
    <row r="1" spans="1:10" ht="13.5">
      <c r="A1" s="363" t="s">
        <v>0</v>
      </c>
      <c r="B1" s="363"/>
      <c r="C1" s="363"/>
      <c r="D1" s="363"/>
      <c r="E1" s="363"/>
      <c r="F1" s="363"/>
      <c r="G1" s="363"/>
      <c r="H1" s="363"/>
      <c r="I1" s="363"/>
      <c r="J1" s="363"/>
    </row>
    <row r="2" spans="1:10" ht="13.5">
      <c r="A2" s="363"/>
      <c r="B2" s="363"/>
      <c r="C2" s="363"/>
      <c r="D2" s="363"/>
      <c r="E2" s="363"/>
      <c r="F2" s="363"/>
      <c r="G2" s="363"/>
      <c r="H2" s="363"/>
      <c r="I2" s="363"/>
      <c r="J2" s="363"/>
    </row>
    <row r="3" spans="1:10" ht="13.5">
      <c r="A3" s="363"/>
      <c r="B3" s="363"/>
      <c r="C3" s="363"/>
      <c r="D3" s="363"/>
      <c r="E3" s="363"/>
      <c r="F3" s="363"/>
      <c r="G3" s="363"/>
      <c r="H3" s="363"/>
      <c r="I3" s="363"/>
      <c r="J3" s="363"/>
    </row>
    <row r="4" spans="1:10" ht="13.5">
      <c r="A4" s="363"/>
      <c r="B4" s="363"/>
      <c r="C4" s="363"/>
      <c r="D4" s="363"/>
      <c r="E4" s="363"/>
      <c r="F4" s="363"/>
      <c r="G4" s="363"/>
      <c r="H4" s="363"/>
      <c r="I4" s="363"/>
      <c r="J4" s="363"/>
    </row>
    <row r="5" spans="1:10" ht="19.5" customHeight="1">
      <c r="A5" s="369" t="s">
        <v>1</v>
      </c>
      <c r="B5" s="370"/>
      <c r="C5" s="373" t="s">
        <v>27</v>
      </c>
      <c r="D5" s="374"/>
      <c r="E5" s="381" t="s">
        <v>30</v>
      </c>
      <c r="F5" s="382"/>
      <c r="G5" s="385" t="s">
        <v>32</v>
      </c>
      <c r="H5" s="386"/>
      <c r="I5" s="373" t="s">
        <v>34</v>
      </c>
      <c r="J5" s="374"/>
    </row>
    <row r="6" spans="1:10" ht="19.5" customHeight="1">
      <c r="A6" s="371"/>
      <c r="B6" s="372"/>
      <c r="C6" s="375"/>
      <c r="D6" s="376"/>
      <c r="E6" s="383"/>
      <c r="F6" s="384"/>
      <c r="G6" s="387"/>
      <c r="H6" s="388"/>
      <c r="I6" s="375"/>
      <c r="J6" s="376"/>
    </row>
    <row r="7" spans="1:10" ht="19.5" customHeight="1">
      <c r="A7" s="369" t="s">
        <v>2</v>
      </c>
      <c r="B7" s="370"/>
      <c r="C7" s="373" t="s">
        <v>28</v>
      </c>
      <c r="D7" s="374"/>
      <c r="E7" s="381" t="s">
        <v>29</v>
      </c>
      <c r="F7" s="382"/>
      <c r="G7" s="377" t="s">
        <v>31</v>
      </c>
      <c r="H7" s="378"/>
      <c r="I7" s="381" t="s">
        <v>33</v>
      </c>
      <c r="J7" s="382"/>
    </row>
    <row r="8" spans="1:10" ht="19.5" customHeight="1">
      <c r="A8" s="371"/>
      <c r="B8" s="372"/>
      <c r="C8" s="375"/>
      <c r="D8" s="376"/>
      <c r="E8" s="383"/>
      <c r="F8" s="384"/>
      <c r="G8" s="379"/>
      <c r="H8" s="380"/>
      <c r="I8" s="383"/>
      <c r="J8" s="384"/>
    </row>
    <row r="10" ht="21.75" customHeight="1">
      <c r="A10" s="1" t="s">
        <v>4</v>
      </c>
    </row>
    <row r="11" spans="1:10" ht="13.5">
      <c r="A11" s="363" t="s">
        <v>3</v>
      </c>
      <c r="B11" s="363"/>
      <c r="C11" s="363"/>
      <c r="D11" s="363"/>
      <c r="E11" s="363"/>
      <c r="F11" s="363"/>
      <c r="G11" s="363"/>
      <c r="H11" s="363"/>
      <c r="I11" s="363"/>
      <c r="J11" s="363"/>
    </row>
    <row r="12" spans="1:10" ht="13.5">
      <c r="A12" s="363"/>
      <c r="B12" s="363"/>
      <c r="C12" s="363"/>
      <c r="D12" s="363"/>
      <c r="E12" s="363"/>
      <c r="F12" s="363"/>
      <c r="G12" s="363"/>
      <c r="H12" s="363"/>
      <c r="I12" s="363"/>
      <c r="J12" s="363"/>
    </row>
    <row r="13" spans="1:10" ht="13.5">
      <c r="A13" s="363"/>
      <c r="B13" s="363"/>
      <c r="C13" s="363"/>
      <c r="D13" s="363"/>
      <c r="E13" s="363"/>
      <c r="F13" s="363"/>
      <c r="G13" s="363"/>
      <c r="H13" s="363"/>
      <c r="I13" s="363"/>
      <c r="J13" s="363"/>
    </row>
    <row r="14" spans="1:10" ht="13.5">
      <c r="A14" s="363"/>
      <c r="B14" s="363"/>
      <c r="C14" s="363"/>
      <c r="D14" s="363"/>
      <c r="E14" s="363"/>
      <c r="F14" s="363"/>
      <c r="G14" s="363"/>
      <c r="H14" s="363"/>
      <c r="I14" s="363"/>
      <c r="J14" s="363"/>
    </row>
    <row r="15" spans="1:10" ht="19.5" customHeight="1">
      <c r="A15" s="369" t="s">
        <v>51</v>
      </c>
      <c r="B15" s="370"/>
      <c r="C15" s="377" t="s">
        <v>69</v>
      </c>
      <c r="D15" s="378"/>
      <c r="E15" s="377" t="s">
        <v>70</v>
      </c>
      <c r="F15" s="378"/>
      <c r="G15" s="373" t="s">
        <v>71</v>
      </c>
      <c r="H15" s="374"/>
      <c r="I15" s="373"/>
      <c r="J15" s="374"/>
    </row>
    <row r="16" spans="1:10" ht="19.5" customHeight="1">
      <c r="A16" s="371"/>
      <c r="B16" s="372"/>
      <c r="C16" s="379"/>
      <c r="D16" s="380"/>
      <c r="E16" s="379"/>
      <c r="F16" s="380"/>
      <c r="G16" s="375"/>
      <c r="H16" s="376"/>
      <c r="I16" s="375"/>
      <c r="J16" s="376"/>
    </row>
    <row r="17" spans="1:10" ht="19.5" customHeight="1">
      <c r="A17" s="369" t="s">
        <v>52</v>
      </c>
      <c r="B17" s="370"/>
      <c r="C17" s="377" t="s">
        <v>72</v>
      </c>
      <c r="D17" s="378"/>
      <c r="E17" s="377" t="s">
        <v>73</v>
      </c>
      <c r="F17" s="378"/>
      <c r="G17" s="373" t="s">
        <v>74</v>
      </c>
      <c r="H17" s="374"/>
      <c r="I17" s="373" t="s">
        <v>75</v>
      </c>
      <c r="J17" s="374"/>
    </row>
    <row r="18" spans="1:10" ht="19.5" customHeight="1">
      <c r="A18" s="371"/>
      <c r="B18" s="372"/>
      <c r="C18" s="379"/>
      <c r="D18" s="380"/>
      <c r="E18" s="379"/>
      <c r="F18" s="380"/>
      <c r="G18" s="375"/>
      <c r="H18" s="376"/>
      <c r="I18" s="375"/>
      <c r="J18" s="376"/>
    </row>
    <row r="19" spans="1:10" ht="19.5" customHeight="1">
      <c r="A19" s="369" t="s">
        <v>53</v>
      </c>
      <c r="B19" s="370"/>
      <c r="C19" s="377" t="s">
        <v>76</v>
      </c>
      <c r="D19" s="378"/>
      <c r="E19" s="377" t="s">
        <v>77</v>
      </c>
      <c r="F19" s="378"/>
      <c r="G19" s="373" t="s">
        <v>78</v>
      </c>
      <c r="H19" s="374"/>
      <c r="I19" s="373"/>
      <c r="J19" s="374"/>
    </row>
    <row r="20" spans="1:10" ht="19.5" customHeight="1">
      <c r="A20" s="371"/>
      <c r="B20" s="372"/>
      <c r="C20" s="379"/>
      <c r="D20" s="380"/>
      <c r="E20" s="379"/>
      <c r="F20" s="380"/>
      <c r="G20" s="375"/>
      <c r="H20" s="376"/>
      <c r="I20" s="375"/>
      <c r="J20" s="376"/>
    </row>
    <row r="21" spans="1:10" ht="19.5" customHeight="1">
      <c r="A21" s="369" t="s">
        <v>54</v>
      </c>
      <c r="B21" s="370"/>
      <c r="C21" s="377" t="s">
        <v>79</v>
      </c>
      <c r="D21" s="378"/>
      <c r="E21" s="377" t="s">
        <v>80</v>
      </c>
      <c r="F21" s="378"/>
      <c r="G21" s="373" t="s">
        <v>81</v>
      </c>
      <c r="H21" s="374"/>
      <c r="I21" s="373" t="s">
        <v>82</v>
      </c>
      <c r="J21" s="374"/>
    </row>
    <row r="22" spans="1:10" ht="19.5" customHeight="1">
      <c r="A22" s="371"/>
      <c r="B22" s="372"/>
      <c r="C22" s="379"/>
      <c r="D22" s="380"/>
      <c r="E22" s="379"/>
      <c r="F22" s="380"/>
      <c r="G22" s="375"/>
      <c r="H22" s="376"/>
      <c r="I22" s="375"/>
      <c r="J22" s="376"/>
    </row>
    <row r="24" ht="21.75" customHeight="1">
      <c r="A24" s="1" t="s">
        <v>58</v>
      </c>
    </row>
    <row r="25" spans="1:10" ht="13.5" customHeight="1">
      <c r="A25" s="363" t="s">
        <v>0</v>
      </c>
      <c r="B25" s="363"/>
      <c r="C25" s="363"/>
      <c r="D25" s="363"/>
      <c r="E25" s="363"/>
      <c r="F25" s="363"/>
      <c r="G25" s="363"/>
      <c r="H25" s="363"/>
      <c r="I25" s="363"/>
      <c r="J25" s="363"/>
    </row>
    <row r="26" spans="1:10" ht="13.5" customHeight="1">
      <c r="A26" s="363"/>
      <c r="B26" s="363"/>
      <c r="C26" s="363"/>
      <c r="D26" s="363"/>
      <c r="E26" s="363"/>
      <c r="F26" s="363"/>
      <c r="G26" s="363"/>
      <c r="H26" s="363"/>
      <c r="I26" s="363"/>
      <c r="J26" s="363"/>
    </row>
    <row r="27" spans="1:10" ht="13.5" customHeight="1">
      <c r="A27" s="363"/>
      <c r="B27" s="363"/>
      <c r="C27" s="363"/>
      <c r="D27" s="363"/>
      <c r="E27" s="363"/>
      <c r="F27" s="363"/>
      <c r="G27" s="363"/>
      <c r="H27" s="363"/>
      <c r="I27" s="363"/>
      <c r="J27" s="363"/>
    </row>
    <row r="28" spans="1:10" ht="13.5" customHeight="1">
      <c r="A28" s="363"/>
      <c r="B28" s="363"/>
      <c r="C28" s="363"/>
      <c r="D28" s="363"/>
      <c r="E28" s="363"/>
      <c r="F28" s="363"/>
      <c r="G28" s="363"/>
      <c r="H28" s="363"/>
      <c r="I28" s="363"/>
      <c r="J28" s="363"/>
    </row>
    <row r="29" ht="14.25" thickBot="1">
      <c r="F29" s="8"/>
    </row>
    <row r="30" spans="4:7" ht="13.5">
      <c r="D30" s="2"/>
      <c r="E30" s="55"/>
      <c r="F30" s="56"/>
      <c r="G30" s="3"/>
    </row>
    <row r="31" spans="4:7" ht="14.25" thickBot="1">
      <c r="D31" s="4"/>
      <c r="E31" s="51"/>
      <c r="F31" s="52"/>
      <c r="G31" s="5"/>
    </row>
    <row r="32" spans="3:8" ht="13.5">
      <c r="C32" s="2"/>
      <c r="D32" s="3"/>
      <c r="G32" s="2"/>
      <c r="H32" s="3"/>
    </row>
    <row r="33" spans="3:8" ht="13.5">
      <c r="C33" s="4"/>
      <c r="D33" s="5"/>
      <c r="G33" s="4"/>
      <c r="H33" s="5"/>
    </row>
    <row r="34" spans="3:8" ht="13.5">
      <c r="C34" s="53"/>
      <c r="D34" s="54"/>
      <c r="G34" s="53"/>
      <c r="H34" s="54"/>
    </row>
    <row r="35" spans="3:8" ht="13.5">
      <c r="C35" s="4"/>
      <c r="D35" s="5"/>
      <c r="G35" s="4"/>
      <c r="H35" s="5"/>
    </row>
    <row r="36" spans="3:8" ht="13.5">
      <c r="C36" s="6"/>
      <c r="D36" s="7"/>
      <c r="G36" s="6"/>
      <c r="H36" s="7"/>
    </row>
    <row r="37" spans="2:9" ht="13.5">
      <c r="B37" s="365" t="s">
        <v>183</v>
      </c>
      <c r="C37" s="366"/>
      <c r="D37" s="365" t="s">
        <v>108</v>
      </c>
      <c r="E37" s="366"/>
      <c r="F37" s="365" t="s">
        <v>184</v>
      </c>
      <c r="G37" s="366"/>
      <c r="H37" s="365" t="s">
        <v>39</v>
      </c>
      <c r="I37" s="366"/>
    </row>
    <row r="38" spans="2:9" ht="13.5">
      <c r="B38" s="367"/>
      <c r="C38" s="368"/>
      <c r="D38" s="367"/>
      <c r="E38" s="368"/>
      <c r="F38" s="367"/>
      <c r="G38" s="368"/>
      <c r="H38" s="367"/>
      <c r="I38" s="368"/>
    </row>
    <row r="39" spans="1:12" ht="13.5" customHeight="1">
      <c r="A39" s="363" t="s">
        <v>59</v>
      </c>
      <c r="B39" s="363"/>
      <c r="C39" s="363"/>
      <c r="D39" s="363"/>
      <c r="E39" s="363"/>
      <c r="F39" s="363"/>
      <c r="G39" s="363"/>
      <c r="H39" s="363"/>
      <c r="I39" s="363"/>
      <c r="J39" s="363"/>
      <c r="K39" s="364"/>
      <c r="L39" s="364"/>
    </row>
    <row r="40" spans="1:12" ht="13.5" customHeight="1">
      <c r="A40" s="363"/>
      <c r="B40" s="363"/>
      <c r="C40" s="363"/>
      <c r="D40" s="363"/>
      <c r="E40" s="363"/>
      <c r="F40" s="363"/>
      <c r="G40" s="363"/>
      <c r="H40" s="363"/>
      <c r="I40" s="363"/>
      <c r="J40" s="363"/>
      <c r="K40" s="364"/>
      <c r="L40" s="364"/>
    </row>
    <row r="41" spans="1:12" ht="13.5" customHeight="1">
      <c r="A41" s="363"/>
      <c r="B41" s="363"/>
      <c r="C41" s="363"/>
      <c r="D41" s="363"/>
      <c r="E41" s="363"/>
      <c r="F41" s="363"/>
      <c r="G41" s="363"/>
      <c r="H41" s="363"/>
      <c r="I41" s="363"/>
      <c r="J41" s="363"/>
      <c r="K41" s="364"/>
      <c r="L41" s="364"/>
    </row>
    <row r="42" spans="1:12" ht="13.5" customHeight="1">
      <c r="A42" s="363"/>
      <c r="B42" s="363"/>
      <c r="C42" s="363"/>
      <c r="D42" s="363"/>
      <c r="E42" s="363"/>
      <c r="F42" s="363"/>
      <c r="G42" s="363"/>
      <c r="H42" s="363"/>
      <c r="I42" s="363"/>
      <c r="J42" s="363"/>
      <c r="K42" s="364"/>
      <c r="L42" s="364"/>
    </row>
    <row r="43" spans="1:12" ht="13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3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3.5" customHeight="1">
      <c r="A45" s="9"/>
      <c r="B45" s="9"/>
      <c r="C45" s="9"/>
      <c r="D45" s="9"/>
      <c r="E45" s="9"/>
      <c r="F45" s="9"/>
      <c r="G45" s="9"/>
      <c r="H45" s="10"/>
      <c r="I45" s="9"/>
      <c r="J45" s="9"/>
      <c r="K45" s="9"/>
      <c r="L45" s="9"/>
    </row>
    <row r="46" spans="1:12" ht="13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3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3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3.5" customHeight="1">
      <c r="A49" s="9"/>
      <c r="B49" s="9"/>
      <c r="C49" s="9"/>
      <c r="D49" s="9"/>
      <c r="E49" s="9"/>
      <c r="F49" s="9"/>
      <c r="G49" s="9"/>
      <c r="H49" s="10"/>
      <c r="I49" s="9"/>
      <c r="J49" s="9"/>
      <c r="K49" s="9"/>
      <c r="L49" s="9"/>
    </row>
    <row r="50" spans="1:12" ht="13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3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3.5" customHeight="1">
      <c r="A52" s="9"/>
      <c r="B52" s="9"/>
      <c r="C52" s="9"/>
      <c r="D52" s="10"/>
      <c r="E52" s="9"/>
      <c r="F52" s="9"/>
      <c r="G52" s="9"/>
      <c r="H52" s="9"/>
      <c r="I52" s="9"/>
      <c r="J52" s="9"/>
      <c r="K52" s="9"/>
      <c r="L52" s="10"/>
    </row>
    <row r="53" spans="1:12" ht="13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3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3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3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4" ht="13.5" customHeight="1">
      <c r="A57" s="9"/>
      <c r="B57" s="10"/>
      <c r="C57" s="9"/>
      <c r="D57" s="9"/>
      <c r="E57" s="9"/>
      <c r="F57" s="10"/>
      <c r="G57" s="9"/>
      <c r="H57" s="9"/>
      <c r="I57" s="9"/>
      <c r="J57" s="10"/>
      <c r="K57" s="9"/>
      <c r="L57" s="9"/>
      <c r="N57" s="10"/>
    </row>
    <row r="58" spans="1:12" ht="13.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3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5" ht="13.5" customHeight="1">
      <c r="A60" s="360" t="s">
        <v>185</v>
      </c>
      <c r="B60" s="9"/>
      <c r="C60" s="360" t="s">
        <v>190</v>
      </c>
      <c r="D60" s="9"/>
      <c r="E60" s="360" t="s">
        <v>191</v>
      </c>
      <c r="F60" s="9"/>
      <c r="G60" s="360" t="s">
        <v>109</v>
      </c>
      <c r="H60" s="9"/>
      <c r="I60" s="360" t="s">
        <v>36</v>
      </c>
      <c r="J60" s="9"/>
      <c r="K60" s="360" t="s">
        <v>112</v>
      </c>
      <c r="M60" s="360" t="s">
        <v>192</v>
      </c>
      <c r="O60" s="360" t="s">
        <v>193</v>
      </c>
    </row>
    <row r="61" spans="1:15" ht="13.5" customHeight="1">
      <c r="A61" s="361"/>
      <c r="B61" s="9"/>
      <c r="C61" s="361"/>
      <c r="D61" s="9"/>
      <c r="E61" s="361"/>
      <c r="F61" s="9"/>
      <c r="G61" s="361"/>
      <c r="H61" s="9"/>
      <c r="I61" s="361"/>
      <c r="J61" s="9"/>
      <c r="K61" s="361"/>
      <c r="M61" s="361" t="s">
        <v>25</v>
      </c>
      <c r="O61" s="361"/>
    </row>
    <row r="62" spans="1:15" ht="13.5" customHeight="1">
      <c r="A62" s="362"/>
      <c r="B62" s="9"/>
      <c r="C62" s="362"/>
      <c r="D62" s="9"/>
      <c r="E62" s="362"/>
      <c r="F62" s="9"/>
      <c r="G62" s="362"/>
      <c r="H62" s="9"/>
      <c r="I62" s="362"/>
      <c r="J62" s="9"/>
      <c r="K62" s="362"/>
      <c r="M62" s="362" t="s">
        <v>55</v>
      </c>
      <c r="O62" s="362"/>
    </row>
    <row r="65" spans="3:14" ht="13.5">
      <c r="C65" s="363" t="s">
        <v>65</v>
      </c>
      <c r="D65" s="363"/>
      <c r="E65" s="363"/>
      <c r="F65" s="363"/>
      <c r="G65" s="363"/>
      <c r="H65" s="363"/>
      <c r="I65" s="363"/>
      <c r="J65" s="363"/>
      <c r="K65" s="363"/>
      <c r="L65" s="363"/>
      <c r="M65" s="364"/>
      <c r="N65" s="364"/>
    </row>
    <row r="66" spans="3:14" ht="13.5"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4"/>
      <c r="N66" s="364"/>
    </row>
    <row r="67" spans="3:14" ht="13.5"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4"/>
      <c r="N67" s="364"/>
    </row>
    <row r="68" spans="3:14" ht="13.5"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4"/>
      <c r="N68" s="364"/>
    </row>
    <row r="78" spans="1:15" ht="13.5" customHeight="1">
      <c r="A78" s="360" t="s">
        <v>61</v>
      </c>
      <c r="B78" s="360" t="s">
        <v>194</v>
      </c>
      <c r="C78" s="360" t="s">
        <v>186</v>
      </c>
      <c r="D78" s="360" t="s">
        <v>96</v>
      </c>
      <c r="E78" s="360" t="s">
        <v>195</v>
      </c>
      <c r="F78" s="360" t="s">
        <v>196</v>
      </c>
      <c r="G78" s="360" t="s">
        <v>92</v>
      </c>
      <c r="H78" s="360" t="s">
        <v>63</v>
      </c>
      <c r="I78" s="360" t="s">
        <v>62</v>
      </c>
      <c r="J78" s="360" t="s">
        <v>197</v>
      </c>
      <c r="K78" s="360" t="s">
        <v>87</v>
      </c>
      <c r="L78" s="360" t="s">
        <v>198</v>
      </c>
      <c r="M78" s="360" t="s">
        <v>64</v>
      </c>
      <c r="N78" s="360" t="s">
        <v>199</v>
      </c>
      <c r="O78" s="360" t="s">
        <v>60</v>
      </c>
    </row>
    <row r="79" spans="1:15" ht="13.5" customHeight="1">
      <c r="A79" s="361"/>
      <c r="B79" s="361"/>
      <c r="C79" s="361"/>
      <c r="D79" s="361"/>
      <c r="E79" s="361"/>
      <c r="F79" s="361"/>
      <c r="G79" s="361"/>
      <c r="H79" s="361"/>
      <c r="I79" s="361"/>
      <c r="J79" s="361"/>
      <c r="K79" s="361"/>
      <c r="L79" s="361"/>
      <c r="M79" s="361"/>
      <c r="N79" s="361"/>
      <c r="O79" s="361"/>
    </row>
    <row r="80" spans="1:15" ht="13.5" customHeight="1">
      <c r="A80" s="362"/>
      <c r="B80" s="362"/>
      <c r="C80" s="362"/>
      <c r="D80" s="362"/>
      <c r="E80" s="362"/>
      <c r="F80" s="362"/>
      <c r="G80" s="362"/>
      <c r="H80" s="362"/>
      <c r="I80" s="362"/>
      <c r="J80" s="362"/>
      <c r="K80" s="362"/>
      <c r="L80" s="362"/>
      <c r="M80" s="362"/>
      <c r="N80" s="362"/>
      <c r="O80" s="362"/>
    </row>
  </sheetData>
  <sheetProtection/>
  <mergeCells count="62">
    <mergeCell ref="A25:J28"/>
    <mergeCell ref="I17:J18"/>
    <mergeCell ref="A39:L42"/>
    <mergeCell ref="I19:J20"/>
    <mergeCell ref="A21:B22"/>
    <mergeCell ref="C21:D22"/>
    <mergeCell ref="E21:F22"/>
    <mergeCell ref="G21:H22"/>
    <mergeCell ref="I21:J22"/>
    <mergeCell ref="I7:J8"/>
    <mergeCell ref="C17:D18"/>
    <mergeCell ref="E17:F18"/>
    <mergeCell ref="C15:D16"/>
    <mergeCell ref="E15:F16"/>
    <mergeCell ref="G15:H16"/>
    <mergeCell ref="I15:J16"/>
    <mergeCell ref="A11:J14"/>
    <mergeCell ref="A15:B16"/>
    <mergeCell ref="A1:J4"/>
    <mergeCell ref="E7:F8"/>
    <mergeCell ref="G5:H6"/>
    <mergeCell ref="G7:H8"/>
    <mergeCell ref="C5:D6"/>
    <mergeCell ref="C7:D8"/>
    <mergeCell ref="E5:F6"/>
    <mergeCell ref="A5:B6"/>
    <mergeCell ref="A7:B8"/>
    <mergeCell ref="I5:J6"/>
    <mergeCell ref="A60:A62"/>
    <mergeCell ref="C60:C62"/>
    <mergeCell ref="E60:E62"/>
    <mergeCell ref="G60:G62"/>
    <mergeCell ref="A17:B18"/>
    <mergeCell ref="G17:H18"/>
    <mergeCell ref="G19:H20"/>
    <mergeCell ref="C19:D20"/>
    <mergeCell ref="E19:F20"/>
    <mergeCell ref="A19:B20"/>
    <mergeCell ref="O60:O62"/>
    <mergeCell ref="M60:M62"/>
    <mergeCell ref="B37:C38"/>
    <mergeCell ref="D37:E38"/>
    <mergeCell ref="F37:G38"/>
    <mergeCell ref="H37:I38"/>
    <mergeCell ref="I60:I62"/>
    <mergeCell ref="K60:K62"/>
    <mergeCell ref="C65:N68"/>
    <mergeCell ref="A78:A80"/>
    <mergeCell ref="E78:E80"/>
    <mergeCell ref="G78:G80"/>
    <mergeCell ref="I78:I80"/>
    <mergeCell ref="K78:K80"/>
    <mergeCell ref="M78:M80"/>
    <mergeCell ref="O78:O80"/>
    <mergeCell ref="B78:B80"/>
    <mergeCell ref="D78:D80"/>
    <mergeCell ref="F78:F80"/>
    <mergeCell ref="H78:H80"/>
    <mergeCell ref="J78:J80"/>
    <mergeCell ref="L78:L80"/>
    <mergeCell ref="N78:N80"/>
    <mergeCell ref="C78:C80"/>
  </mergeCells>
  <printOptions/>
  <pageMargins left="0" right="0" top="0.1968503937007874" bottom="0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PageLayoutView="0" workbookViewId="0" topLeftCell="A4">
      <selection activeCell="B28" sqref="B28"/>
    </sheetView>
  </sheetViews>
  <sheetFormatPr defaultColWidth="9.00390625" defaultRowHeight="13.5"/>
  <cols>
    <col min="1" max="1" width="4.875" style="57" customWidth="1"/>
    <col min="2" max="2" width="5.50390625" style="12" bestFit="1" customWidth="1"/>
    <col min="3" max="3" width="9.125" style="12" customWidth="1"/>
    <col min="4" max="5" width="4.00390625" style="12" customWidth="1"/>
    <col min="6" max="9" width="3.375" style="12" customWidth="1"/>
    <col min="10" max="12" width="3.75390625" style="12" customWidth="1"/>
    <col min="13" max="16" width="3.375" style="12" customWidth="1"/>
    <col min="17" max="24" width="3.25390625" style="12" customWidth="1"/>
    <col min="25" max="27" width="3.00390625" style="12" customWidth="1"/>
    <col min="28" max="28" width="3.00390625" style="15" customWidth="1"/>
    <col min="29" max="31" width="3.00390625" style="12" customWidth="1"/>
    <col min="32" max="33" width="11.75390625" style="57" customWidth="1"/>
    <col min="34" max="16384" width="9.00390625" style="57" customWidth="1"/>
  </cols>
  <sheetData>
    <row r="1" spans="1:32" s="12" customFormat="1" ht="24" customHeight="1">
      <c r="A1" s="347" t="s">
        <v>130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</row>
    <row r="2" spans="1:32" s="12" customFormat="1" ht="21" customHeight="1">
      <c r="A2" s="347" t="s">
        <v>131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</row>
    <row r="4" spans="1:33" s="61" customFormat="1" ht="54" customHeight="1">
      <c r="A4" s="82"/>
      <c r="B4" s="82" t="s">
        <v>43</v>
      </c>
      <c r="C4" s="83" t="s">
        <v>9</v>
      </c>
      <c r="D4" s="482" t="s">
        <v>10</v>
      </c>
      <c r="E4" s="483"/>
      <c r="F4" s="484" t="s">
        <v>11</v>
      </c>
      <c r="G4" s="485"/>
      <c r="H4" s="485"/>
      <c r="I4" s="485"/>
      <c r="J4" s="485"/>
      <c r="K4" s="485"/>
      <c r="L4" s="485"/>
      <c r="M4" s="485"/>
      <c r="N4" s="485"/>
      <c r="O4" s="485"/>
      <c r="P4" s="486"/>
      <c r="Q4" s="487" t="s">
        <v>12</v>
      </c>
      <c r="R4" s="487"/>
      <c r="S4" s="487"/>
      <c r="T4" s="487"/>
      <c r="U4" s="487"/>
      <c r="V4" s="487"/>
      <c r="W4" s="487"/>
      <c r="X4" s="487"/>
      <c r="Y4" s="487" t="s">
        <v>120</v>
      </c>
      <c r="Z4" s="487"/>
      <c r="AA4" s="487"/>
      <c r="AB4" s="487"/>
      <c r="AC4" s="487"/>
      <c r="AD4" s="487"/>
      <c r="AE4" s="487"/>
      <c r="AF4" s="82" t="s">
        <v>121</v>
      </c>
      <c r="AG4" s="82" t="s">
        <v>208</v>
      </c>
    </row>
    <row r="5" spans="1:33" s="61" customFormat="1" ht="54" customHeight="1">
      <c r="A5" s="60">
        <v>1</v>
      </c>
      <c r="B5" s="62" t="s">
        <v>134</v>
      </c>
      <c r="C5" s="63">
        <v>41783</v>
      </c>
      <c r="D5" s="463">
        <v>0.5416666666666666</v>
      </c>
      <c r="E5" s="464"/>
      <c r="F5" s="465" t="s">
        <v>187</v>
      </c>
      <c r="G5" s="466"/>
      <c r="H5" s="466"/>
      <c r="I5" s="466"/>
      <c r="J5" s="64">
        <v>2</v>
      </c>
      <c r="K5" s="65" t="s">
        <v>44</v>
      </c>
      <c r="L5" s="66">
        <v>1</v>
      </c>
      <c r="M5" s="467" t="s">
        <v>200</v>
      </c>
      <c r="N5" s="468"/>
      <c r="O5" s="468"/>
      <c r="P5" s="469"/>
      <c r="Q5" s="470" t="str">
        <f>F6</f>
        <v>ＦＣフレスカ</v>
      </c>
      <c r="R5" s="460"/>
      <c r="S5" s="460"/>
      <c r="T5" s="471"/>
      <c r="U5" s="459" t="str">
        <f>M6</f>
        <v>塩釜FC</v>
      </c>
      <c r="V5" s="460"/>
      <c r="W5" s="460"/>
      <c r="X5" s="461"/>
      <c r="Y5" s="462" t="s">
        <v>5</v>
      </c>
      <c r="Z5" s="462"/>
      <c r="AA5" s="462"/>
      <c r="AB5" s="462"/>
      <c r="AC5" s="462"/>
      <c r="AD5" s="462"/>
      <c r="AE5" s="462"/>
      <c r="AF5" s="60" t="s">
        <v>46</v>
      </c>
      <c r="AG5" s="60" t="s">
        <v>209</v>
      </c>
    </row>
    <row r="6" spans="1:33" s="61" customFormat="1" ht="54" customHeight="1" thickBot="1">
      <c r="A6" s="67">
        <v>2</v>
      </c>
      <c r="B6" s="62" t="s">
        <v>135</v>
      </c>
      <c r="C6" s="68">
        <v>41783</v>
      </c>
      <c r="D6" s="423">
        <v>0.6041666666666666</v>
      </c>
      <c r="E6" s="424"/>
      <c r="F6" s="425" t="s">
        <v>188</v>
      </c>
      <c r="G6" s="426"/>
      <c r="H6" s="426"/>
      <c r="I6" s="426"/>
      <c r="J6" s="69">
        <v>2</v>
      </c>
      <c r="K6" s="70" t="s">
        <v>122</v>
      </c>
      <c r="L6" s="71">
        <v>1</v>
      </c>
      <c r="M6" s="427" t="s">
        <v>201</v>
      </c>
      <c r="N6" s="428"/>
      <c r="O6" s="428"/>
      <c r="P6" s="429"/>
      <c r="Q6" s="430" t="str">
        <f>F5</f>
        <v>ベガルタ</v>
      </c>
      <c r="R6" s="431"/>
      <c r="S6" s="431"/>
      <c r="T6" s="432"/>
      <c r="U6" s="433" t="str">
        <f>M5</f>
        <v>FCみやぎ</v>
      </c>
      <c r="V6" s="431"/>
      <c r="W6" s="431"/>
      <c r="X6" s="434"/>
      <c r="Y6" s="435" t="s">
        <v>5</v>
      </c>
      <c r="Z6" s="435"/>
      <c r="AA6" s="435"/>
      <c r="AB6" s="435"/>
      <c r="AC6" s="435"/>
      <c r="AD6" s="435"/>
      <c r="AE6" s="435"/>
      <c r="AF6" s="67" t="s">
        <v>46</v>
      </c>
      <c r="AG6" s="60" t="s">
        <v>209</v>
      </c>
    </row>
    <row r="7" spans="1:33" s="61" customFormat="1" ht="54" customHeight="1" thickTop="1">
      <c r="A7" s="72">
        <v>3</v>
      </c>
      <c r="B7" s="84" t="s">
        <v>138</v>
      </c>
      <c r="C7" s="73">
        <v>41783</v>
      </c>
      <c r="D7" s="400">
        <v>0.4166666666666667</v>
      </c>
      <c r="E7" s="401"/>
      <c r="F7" s="395" t="s">
        <v>210</v>
      </c>
      <c r="G7" s="396"/>
      <c r="H7" s="396"/>
      <c r="I7" s="396"/>
      <c r="J7" s="74">
        <v>1</v>
      </c>
      <c r="K7" s="75" t="s">
        <v>123</v>
      </c>
      <c r="L7" s="76">
        <v>0</v>
      </c>
      <c r="M7" s="397" t="s">
        <v>190</v>
      </c>
      <c r="N7" s="418"/>
      <c r="O7" s="418"/>
      <c r="P7" s="419"/>
      <c r="Q7" s="415" t="str">
        <f>F8</f>
        <v>ＹＭＣＡ</v>
      </c>
      <c r="R7" s="416"/>
      <c r="S7" s="416"/>
      <c r="T7" s="417"/>
      <c r="U7" s="457" t="str">
        <f>M8</f>
        <v>ＤＵＯパーク</v>
      </c>
      <c r="V7" s="416"/>
      <c r="W7" s="416"/>
      <c r="X7" s="458"/>
      <c r="Y7" s="438" t="s">
        <v>124</v>
      </c>
      <c r="Z7" s="438"/>
      <c r="AA7" s="438"/>
      <c r="AB7" s="438"/>
      <c r="AC7" s="438"/>
      <c r="AD7" s="438"/>
      <c r="AE7" s="438"/>
      <c r="AF7" s="72" t="s">
        <v>47</v>
      </c>
      <c r="AG7" s="146" t="s">
        <v>211</v>
      </c>
    </row>
    <row r="8" spans="1:33" s="61" customFormat="1" ht="54" customHeight="1">
      <c r="A8" s="60">
        <v>4</v>
      </c>
      <c r="B8" s="86" t="s">
        <v>139</v>
      </c>
      <c r="C8" s="77">
        <v>41783</v>
      </c>
      <c r="D8" s="463">
        <v>0.4791666666666667</v>
      </c>
      <c r="E8" s="464"/>
      <c r="F8" s="472" t="s">
        <v>36</v>
      </c>
      <c r="G8" s="473"/>
      <c r="H8" s="473"/>
      <c r="I8" s="473"/>
      <c r="J8" s="78">
        <v>1</v>
      </c>
      <c r="K8" s="79" t="s">
        <v>125</v>
      </c>
      <c r="L8" s="80">
        <v>4</v>
      </c>
      <c r="M8" s="474" t="s">
        <v>189</v>
      </c>
      <c r="N8" s="475"/>
      <c r="O8" s="475"/>
      <c r="P8" s="476"/>
      <c r="Q8" s="477" t="str">
        <f>F7</f>
        <v>AZZURRI</v>
      </c>
      <c r="R8" s="478"/>
      <c r="S8" s="478"/>
      <c r="T8" s="479"/>
      <c r="U8" s="480" t="str">
        <f>M7</f>
        <v>七ヶ浜SC</v>
      </c>
      <c r="V8" s="478"/>
      <c r="W8" s="478"/>
      <c r="X8" s="481"/>
      <c r="Y8" s="462" t="s">
        <v>126</v>
      </c>
      <c r="Z8" s="462"/>
      <c r="AA8" s="462"/>
      <c r="AB8" s="462"/>
      <c r="AC8" s="462"/>
      <c r="AD8" s="462"/>
      <c r="AE8" s="462"/>
      <c r="AF8" s="60" t="s">
        <v>47</v>
      </c>
      <c r="AG8" s="60" t="s">
        <v>211</v>
      </c>
    </row>
    <row r="9" spans="1:33" s="61" customFormat="1" ht="54" customHeight="1">
      <c r="A9" s="60">
        <v>5</v>
      </c>
      <c r="B9" s="86" t="s">
        <v>140</v>
      </c>
      <c r="C9" s="73">
        <v>41783</v>
      </c>
      <c r="D9" s="463">
        <v>0.5416666666666666</v>
      </c>
      <c r="E9" s="464"/>
      <c r="F9" s="465" t="s">
        <v>202</v>
      </c>
      <c r="G9" s="466"/>
      <c r="H9" s="466"/>
      <c r="I9" s="466"/>
      <c r="J9" s="64">
        <v>1</v>
      </c>
      <c r="K9" s="65" t="s">
        <v>125</v>
      </c>
      <c r="L9" s="66">
        <v>2</v>
      </c>
      <c r="M9" s="467" t="s">
        <v>203</v>
      </c>
      <c r="N9" s="468"/>
      <c r="O9" s="468"/>
      <c r="P9" s="469"/>
      <c r="Q9" s="470" t="str">
        <f>F10</f>
        <v>仙台中田</v>
      </c>
      <c r="R9" s="460"/>
      <c r="S9" s="460"/>
      <c r="T9" s="471"/>
      <c r="U9" s="459" t="str">
        <f>M10</f>
        <v>コバルトーレ</v>
      </c>
      <c r="V9" s="460"/>
      <c r="W9" s="460"/>
      <c r="X9" s="461"/>
      <c r="Y9" s="462" t="s">
        <v>126</v>
      </c>
      <c r="Z9" s="462"/>
      <c r="AA9" s="462"/>
      <c r="AB9" s="462"/>
      <c r="AC9" s="462"/>
      <c r="AD9" s="462"/>
      <c r="AE9" s="462"/>
      <c r="AF9" s="60" t="s">
        <v>47</v>
      </c>
      <c r="AG9" s="60" t="s">
        <v>110</v>
      </c>
    </row>
    <row r="10" spans="1:33" s="61" customFormat="1" ht="54" customHeight="1" thickBot="1">
      <c r="A10" s="67">
        <v>6</v>
      </c>
      <c r="B10" s="85" t="s">
        <v>141</v>
      </c>
      <c r="C10" s="68">
        <v>41783</v>
      </c>
      <c r="D10" s="423">
        <v>0.6041666666666666</v>
      </c>
      <c r="E10" s="424"/>
      <c r="F10" s="425" t="s">
        <v>192</v>
      </c>
      <c r="G10" s="426"/>
      <c r="H10" s="426"/>
      <c r="I10" s="426"/>
      <c r="J10" s="69">
        <v>2</v>
      </c>
      <c r="K10" s="70" t="s">
        <v>125</v>
      </c>
      <c r="L10" s="71">
        <v>1</v>
      </c>
      <c r="M10" s="427" t="s">
        <v>204</v>
      </c>
      <c r="N10" s="428"/>
      <c r="O10" s="428"/>
      <c r="P10" s="429"/>
      <c r="Q10" s="430" t="str">
        <f>F9</f>
        <v>仙台ＦＣ</v>
      </c>
      <c r="R10" s="431"/>
      <c r="S10" s="431"/>
      <c r="T10" s="432"/>
      <c r="U10" s="433" t="str">
        <f>M9</f>
        <v>エボルティーボ</v>
      </c>
      <c r="V10" s="431"/>
      <c r="W10" s="431"/>
      <c r="X10" s="434"/>
      <c r="Y10" s="435" t="s">
        <v>126</v>
      </c>
      <c r="Z10" s="435"/>
      <c r="AA10" s="435"/>
      <c r="AB10" s="435"/>
      <c r="AC10" s="435"/>
      <c r="AD10" s="435"/>
      <c r="AE10" s="435"/>
      <c r="AF10" s="67" t="s">
        <v>47</v>
      </c>
      <c r="AG10" s="67" t="s">
        <v>110</v>
      </c>
    </row>
    <row r="11" spans="1:33" s="61" customFormat="1" ht="23.25" customHeight="1" thickTop="1">
      <c r="A11" s="389">
        <v>7</v>
      </c>
      <c r="B11" s="404" t="s">
        <v>136</v>
      </c>
      <c r="C11" s="406">
        <v>41784</v>
      </c>
      <c r="D11" s="398">
        <v>0.5416666666666666</v>
      </c>
      <c r="E11" s="399"/>
      <c r="F11" s="448" t="s">
        <v>200</v>
      </c>
      <c r="G11" s="449"/>
      <c r="H11" s="449"/>
      <c r="I11" s="450"/>
      <c r="J11" s="154">
        <v>1</v>
      </c>
      <c r="K11" s="155" t="s">
        <v>125</v>
      </c>
      <c r="L11" s="156">
        <v>1</v>
      </c>
      <c r="M11" s="451" t="s">
        <v>39</v>
      </c>
      <c r="N11" s="449"/>
      <c r="O11" s="449"/>
      <c r="P11" s="452"/>
      <c r="Q11" s="409" t="str">
        <f>F14</f>
        <v>ベガルタ</v>
      </c>
      <c r="R11" s="410"/>
      <c r="S11" s="410"/>
      <c r="T11" s="411"/>
      <c r="U11" s="453" t="str">
        <f>M14</f>
        <v>ＦＣフレスカ</v>
      </c>
      <c r="V11" s="410"/>
      <c r="W11" s="410"/>
      <c r="X11" s="454"/>
      <c r="Y11" s="409" t="s">
        <v>5</v>
      </c>
      <c r="Z11" s="410"/>
      <c r="AA11" s="410"/>
      <c r="AB11" s="410"/>
      <c r="AC11" s="410"/>
      <c r="AD11" s="410"/>
      <c r="AE11" s="454"/>
      <c r="AF11" s="389" t="s">
        <v>45</v>
      </c>
      <c r="AG11" s="389" t="s">
        <v>107</v>
      </c>
    </row>
    <row r="12" spans="1:33" s="61" customFormat="1" ht="23.25" customHeight="1">
      <c r="A12" s="390"/>
      <c r="B12" s="405"/>
      <c r="C12" s="407"/>
      <c r="D12" s="400"/>
      <c r="E12" s="401"/>
      <c r="F12" s="392" t="s">
        <v>218</v>
      </c>
      <c r="G12" s="393"/>
      <c r="H12" s="393"/>
      <c r="I12" s="394"/>
      <c r="J12" s="151">
        <v>1</v>
      </c>
      <c r="K12" s="152" t="s">
        <v>44</v>
      </c>
      <c r="L12" s="153">
        <v>1</v>
      </c>
      <c r="M12" s="157"/>
      <c r="N12" s="158"/>
      <c r="O12" s="158"/>
      <c r="P12" s="159"/>
      <c r="Q12" s="412"/>
      <c r="R12" s="413"/>
      <c r="S12" s="413"/>
      <c r="T12" s="414"/>
      <c r="U12" s="455"/>
      <c r="V12" s="413"/>
      <c r="W12" s="413"/>
      <c r="X12" s="456"/>
      <c r="Y12" s="412"/>
      <c r="Z12" s="413"/>
      <c r="AA12" s="413"/>
      <c r="AB12" s="413"/>
      <c r="AC12" s="413"/>
      <c r="AD12" s="413"/>
      <c r="AE12" s="456"/>
      <c r="AF12" s="390"/>
      <c r="AG12" s="390"/>
    </row>
    <row r="13" spans="1:33" s="61" customFormat="1" ht="23.25" customHeight="1">
      <c r="A13" s="391"/>
      <c r="B13" s="405"/>
      <c r="C13" s="408"/>
      <c r="D13" s="402"/>
      <c r="E13" s="403"/>
      <c r="F13" s="395" t="s">
        <v>219</v>
      </c>
      <c r="G13" s="396"/>
      <c r="H13" s="396"/>
      <c r="I13" s="397"/>
      <c r="J13" s="74">
        <v>4</v>
      </c>
      <c r="K13" s="75" t="s">
        <v>223</v>
      </c>
      <c r="L13" s="76">
        <v>2</v>
      </c>
      <c r="M13" s="148"/>
      <c r="N13" s="147"/>
      <c r="O13" s="147"/>
      <c r="P13" s="149"/>
      <c r="Q13" s="415"/>
      <c r="R13" s="416"/>
      <c r="S13" s="416"/>
      <c r="T13" s="417"/>
      <c r="U13" s="457"/>
      <c r="V13" s="416"/>
      <c r="W13" s="416"/>
      <c r="X13" s="458"/>
      <c r="Y13" s="415"/>
      <c r="Z13" s="416"/>
      <c r="AA13" s="416"/>
      <c r="AB13" s="416"/>
      <c r="AC13" s="416"/>
      <c r="AD13" s="416"/>
      <c r="AE13" s="458"/>
      <c r="AF13" s="391"/>
      <c r="AG13" s="391"/>
    </row>
    <row r="14" spans="1:33" s="61" customFormat="1" ht="54" customHeight="1" thickBot="1">
      <c r="A14" s="67">
        <v>8</v>
      </c>
      <c r="B14" s="150" t="s">
        <v>137</v>
      </c>
      <c r="C14" s="68">
        <v>41784</v>
      </c>
      <c r="D14" s="423">
        <v>0.6041666666666666</v>
      </c>
      <c r="E14" s="424"/>
      <c r="F14" s="425" t="s">
        <v>213</v>
      </c>
      <c r="G14" s="426"/>
      <c r="H14" s="426"/>
      <c r="I14" s="426"/>
      <c r="J14" s="69">
        <v>1</v>
      </c>
      <c r="K14" s="70" t="s">
        <v>127</v>
      </c>
      <c r="L14" s="71">
        <v>2</v>
      </c>
      <c r="M14" s="427" t="s">
        <v>184</v>
      </c>
      <c r="N14" s="428"/>
      <c r="O14" s="428"/>
      <c r="P14" s="429"/>
      <c r="Q14" s="430" t="str">
        <f>F11</f>
        <v>FCみやぎ</v>
      </c>
      <c r="R14" s="431"/>
      <c r="S14" s="431"/>
      <c r="T14" s="432"/>
      <c r="U14" s="433" t="str">
        <f>M11</f>
        <v>塩釜ＦＣ</v>
      </c>
      <c r="V14" s="431"/>
      <c r="W14" s="431"/>
      <c r="X14" s="434"/>
      <c r="Y14" s="435" t="s">
        <v>5</v>
      </c>
      <c r="Z14" s="435"/>
      <c r="AA14" s="435"/>
      <c r="AB14" s="435"/>
      <c r="AC14" s="435"/>
      <c r="AD14" s="435"/>
      <c r="AE14" s="435"/>
      <c r="AF14" s="67" t="s">
        <v>6</v>
      </c>
      <c r="AG14" s="60" t="s">
        <v>107</v>
      </c>
    </row>
    <row r="15" spans="1:33" s="61" customFormat="1" ht="54" customHeight="1" thickTop="1">
      <c r="A15" s="72">
        <v>9</v>
      </c>
      <c r="B15" s="87" t="s">
        <v>142</v>
      </c>
      <c r="C15" s="81">
        <v>41784</v>
      </c>
      <c r="D15" s="400">
        <v>0.5416666666666666</v>
      </c>
      <c r="E15" s="401"/>
      <c r="F15" s="395" t="s">
        <v>214</v>
      </c>
      <c r="G15" s="396"/>
      <c r="H15" s="396"/>
      <c r="I15" s="396"/>
      <c r="J15" s="74">
        <v>4</v>
      </c>
      <c r="K15" s="75" t="s">
        <v>127</v>
      </c>
      <c r="L15" s="76">
        <v>2</v>
      </c>
      <c r="M15" s="397" t="s">
        <v>109</v>
      </c>
      <c r="N15" s="418"/>
      <c r="O15" s="418"/>
      <c r="P15" s="419"/>
      <c r="Q15" s="420" t="s">
        <v>132</v>
      </c>
      <c r="R15" s="421"/>
      <c r="S15" s="421"/>
      <c r="T15" s="422"/>
      <c r="U15" s="442" t="s">
        <v>216</v>
      </c>
      <c r="V15" s="443"/>
      <c r="W15" s="443"/>
      <c r="X15" s="444"/>
      <c r="Y15" s="438" t="s">
        <v>128</v>
      </c>
      <c r="Z15" s="438"/>
      <c r="AA15" s="438"/>
      <c r="AB15" s="438"/>
      <c r="AC15" s="438"/>
      <c r="AD15" s="438"/>
      <c r="AE15" s="438"/>
      <c r="AF15" s="72" t="s">
        <v>48</v>
      </c>
      <c r="AG15" s="60" t="s">
        <v>185</v>
      </c>
    </row>
    <row r="16" spans="1:33" s="61" customFormat="1" ht="54" customHeight="1" thickBot="1">
      <c r="A16" s="67">
        <v>10</v>
      </c>
      <c r="B16" s="85" t="s">
        <v>143</v>
      </c>
      <c r="C16" s="68">
        <v>41784</v>
      </c>
      <c r="D16" s="423">
        <v>0.6041666666666666</v>
      </c>
      <c r="E16" s="424"/>
      <c r="F16" s="425" t="s">
        <v>215</v>
      </c>
      <c r="G16" s="426"/>
      <c r="H16" s="426"/>
      <c r="I16" s="426"/>
      <c r="J16" s="69">
        <v>2</v>
      </c>
      <c r="K16" s="70" t="s">
        <v>125</v>
      </c>
      <c r="L16" s="71">
        <v>0</v>
      </c>
      <c r="M16" s="427" t="s">
        <v>192</v>
      </c>
      <c r="N16" s="428"/>
      <c r="O16" s="428"/>
      <c r="P16" s="429"/>
      <c r="Q16" s="445" t="s">
        <v>133</v>
      </c>
      <c r="R16" s="446"/>
      <c r="S16" s="446"/>
      <c r="T16" s="447"/>
      <c r="U16" s="439" t="s">
        <v>217</v>
      </c>
      <c r="V16" s="440"/>
      <c r="W16" s="440"/>
      <c r="X16" s="441"/>
      <c r="Y16" s="435" t="s">
        <v>126</v>
      </c>
      <c r="Z16" s="435"/>
      <c r="AA16" s="435"/>
      <c r="AB16" s="435"/>
      <c r="AC16" s="435"/>
      <c r="AD16" s="435"/>
      <c r="AE16" s="435"/>
      <c r="AF16" s="67" t="s">
        <v>48</v>
      </c>
      <c r="AG16" s="60" t="s">
        <v>185</v>
      </c>
    </row>
    <row r="17" spans="1:33" s="61" customFormat="1" ht="54" customHeight="1" thickTop="1">
      <c r="A17" s="72">
        <v>11</v>
      </c>
      <c r="B17" s="87" t="s">
        <v>144</v>
      </c>
      <c r="C17" s="73">
        <v>41811</v>
      </c>
      <c r="D17" s="400">
        <v>0.5416666666666666</v>
      </c>
      <c r="E17" s="401"/>
      <c r="F17" s="395" t="s">
        <v>220</v>
      </c>
      <c r="G17" s="396"/>
      <c r="H17" s="396"/>
      <c r="I17" s="396"/>
      <c r="J17" s="74"/>
      <c r="K17" s="75" t="s">
        <v>125</v>
      </c>
      <c r="L17" s="76"/>
      <c r="M17" s="397" t="s">
        <v>192</v>
      </c>
      <c r="N17" s="418"/>
      <c r="O17" s="418"/>
      <c r="P17" s="419"/>
      <c r="Q17" s="420" t="s">
        <v>133</v>
      </c>
      <c r="R17" s="421"/>
      <c r="S17" s="421"/>
      <c r="T17" s="422"/>
      <c r="U17" s="436" t="s">
        <v>133</v>
      </c>
      <c r="V17" s="421"/>
      <c r="W17" s="421"/>
      <c r="X17" s="437"/>
      <c r="Y17" s="438" t="s">
        <v>99</v>
      </c>
      <c r="Z17" s="438"/>
      <c r="AA17" s="438"/>
      <c r="AB17" s="438"/>
      <c r="AC17" s="438"/>
      <c r="AD17" s="438"/>
      <c r="AE17" s="438"/>
      <c r="AF17" s="129" t="s">
        <v>50</v>
      </c>
      <c r="AG17" s="60" t="s">
        <v>185</v>
      </c>
    </row>
    <row r="18" spans="1:33" s="61" customFormat="1" ht="54" customHeight="1" thickBot="1">
      <c r="A18" s="67">
        <v>12</v>
      </c>
      <c r="B18" s="85" t="s">
        <v>145</v>
      </c>
      <c r="C18" s="68">
        <v>41811</v>
      </c>
      <c r="D18" s="423">
        <v>0.6041666666666666</v>
      </c>
      <c r="E18" s="424"/>
      <c r="F18" s="425" t="s">
        <v>221</v>
      </c>
      <c r="G18" s="426"/>
      <c r="H18" s="426"/>
      <c r="I18" s="426"/>
      <c r="J18" s="69"/>
      <c r="K18" s="70" t="s">
        <v>129</v>
      </c>
      <c r="L18" s="71"/>
      <c r="M18" s="427" t="s">
        <v>222</v>
      </c>
      <c r="N18" s="428"/>
      <c r="O18" s="428"/>
      <c r="P18" s="429"/>
      <c r="Q18" s="430" t="str">
        <f>F17</f>
        <v>エボルティーボ</v>
      </c>
      <c r="R18" s="431"/>
      <c r="S18" s="431"/>
      <c r="T18" s="432"/>
      <c r="U18" s="433" t="str">
        <f>M17</f>
        <v>仙台中田</v>
      </c>
      <c r="V18" s="431"/>
      <c r="W18" s="431"/>
      <c r="X18" s="434"/>
      <c r="Y18" s="435" t="s">
        <v>99</v>
      </c>
      <c r="Z18" s="435"/>
      <c r="AA18" s="435"/>
      <c r="AB18" s="435"/>
      <c r="AC18" s="435"/>
      <c r="AD18" s="435"/>
      <c r="AE18" s="435"/>
      <c r="AF18" s="136" t="s">
        <v>49</v>
      </c>
      <c r="AG18" s="67" t="s">
        <v>185</v>
      </c>
    </row>
    <row r="19" ht="14.25" thickTop="1"/>
    <row r="20" spans="1:3" ht="22.5" customHeight="1">
      <c r="A20" s="59"/>
      <c r="B20" s="12" t="s">
        <v>224</v>
      </c>
      <c r="C20" s="12" t="s">
        <v>184</v>
      </c>
    </row>
    <row r="21" spans="1:3" ht="22.5" customHeight="1">
      <c r="A21" s="59"/>
      <c r="B21" s="12" t="s">
        <v>225</v>
      </c>
      <c r="C21" s="12" t="s">
        <v>226</v>
      </c>
    </row>
    <row r="22" spans="2:3" ht="22.5" customHeight="1">
      <c r="B22" s="12" t="s">
        <v>227</v>
      </c>
      <c r="C22" s="12" t="s">
        <v>108</v>
      </c>
    </row>
    <row r="23" spans="2:3" ht="22.5" customHeight="1">
      <c r="B23" s="12" t="s">
        <v>228</v>
      </c>
      <c r="C23" s="12" t="s">
        <v>39</v>
      </c>
    </row>
    <row r="24" spans="2:4" ht="22.5" customHeight="1">
      <c r="B24" s="12" t="s">
        <v>229</v>
      </c>
      <c r="D24" s="12" t="s">
        <v>185</v>
      </c>
    </row>
    <row r="25" spans="2:13" ht="22.5" customHeight="1" thickBot="1">
      <c r="B25" s="160" t="s">
        <v>229</v>
      </c>
      <c r="C25" s="160"/>
      <c r="D25" s="160" t="s">
        <v>93</v>
      </c>
      <c r="E25" s="160"/>
      <c r="F25" s="160"/>
      <c r="G25" s="160"/>
      <c r="H25" s="160"/>
      <c r="I25" s="160"/>
      <c r="J25" s="160"/>
      <c r="K25" s="160"/>
      <c r="L25" s="160"/>
      <c r="M25" s="12" t="s">
        <v>231</v>
      </c>
    </row>
    <row r="26" spans="2:4" ht="22.5" customHeight="1" thickTop="1">
      <c r="B26" s="12" t="s">
        <v>230</v>
      </c>
      <c r="D26" s="12" t="s">
        <v>109</v>
      </c>
    </row>
    <row r="27" spans="2:4" ht="22.5" customHeight="1">
      <c r="B27" s="12" t="s">
        <v>230</v>
      </c>
      <c r="D27" s="12" t="s">
        <v>192</v>
      </c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85">
    <mergeCell ref="D4:E4"/>
    <mergeCell ref="F4:P4"/>
    <mergeCell ref="Q4:X4"/>
    <mergeCell ref="Y4:AE4"/>
    <mergeCell ref="A1:AF1"/>
    <mergeCell ref="A2:AF2"/>
    <mergeCell ref="U5:X5"/>
    <mergeCell ref="Y5:AE5"/>
    <mergeCell ref="D6:E6"/>
    <mergeCell ref="F6:I6"/>
    <mergeCell ref="D5:E5"/>
    <mergeCell ref="F5:I5"/>
    <mergeCell ref="M5:P5"/>
    <mergeCell ref="Q5:T5"/>
    <mergeCell ref="M6:P6"/>
    <mergeCell ref="Q6:T6"/>
    <mergeCell ref="U8:X8"/>
    <mergeCell ref="Y8:AE8"/>
    <mergeCell ref="U7:X7"/>
    <mergeCell ref="Y7:AE7"/>
    <mergeCell ref="U6:X6"/>
    <mergeCell ref="Y6:AE6"/>
    <mergeCell ref="D7:E7"/>
    <mergeCell ref="F7:I7"/>
    <mergeCell ref="M7:P7"/>
    <mergeCell ref="Q7:T7"/>
    <mergeCell ref="D8:E8"/>
    <mergeCell ref="F8:I8"/>
    <mergeCell ref="M8:P8"/>
    <mergeCell ref="Q8:T8"/>
    <mergeCell ref="D10:E10"/>
    <mergeCell ref="F10:I10"/>
    <mergeCell ref="D9:E9"/>
    <mergeCell ref="F9:I9"/>
    <mergeCell ref="M9:P9"/>
    <mergeCell ref="Q9:T9"/>
    <mergeCell ref="M10:P10"/>
    <mergeCell ref="Q10:T10"/>
    <mergeCell ref="Y14:AE14"/>
    <mergeCell ref="U10:X10"/>
    <mergeCell ref="Y10:AE10"/>
    <mergeCell ref="U11:X13"/>
    <mergeCell ref="Y11:AE13"/>
    <mergeCell ref="U9:X9"/>
    <mergeCell ref="Y9:AE9"/>
    <mergeCell ref="M11:P11"/>
    <mergeCell ref="D14:E14"/>
    <mergeCell ref="F14:I14"/>
    <mergeCell ref="M14:P14"/>
    <mergeCell ref="Q14:T14"/>
    <mergeCell ref="U14:X14"/>
    <mergeCell ref="U15:X15"/>
    <mergeCell ref="Y15:AE15"/>
    <mergeCell ref="D16:E16"/>
    <mergeCell ref="F16:I16"/>
    <mergeCell ref="D15:E15"/>
    <mergeCell ref="F15:I15"/>
    <mergeCell ref="M15:P15"/>
    <mergeCell ref="Q15:T15"/>
    <mergeCell ref="M16:P16"/>
    <mergeCell ref="Q16:T16"/>
    <mergeCell ref="U18:X18"/>
    <mergeCell ref="Y18:AE18"/>
    <mergeCell ref="U17:X17"/>
    <mergeCell ref="Y17:AE17"/>
    <mergeCell ref="U16:X16"/>
    <mergeCell ref="Y16:AE16"/>
    <mergeCell ref="D17:E17"/>
    <mergeCell ref="F17:I17"/>
    <mergeCell ref="M17:P17"/>
    <mergeCell ref="Q17:T17"/>
    <mergeCell ref="D18:E18"/>
    <mergeCell ref="F18:I18"/>
    <mergeCell ref="M18:P18"/>
    <mergeCell ref="Q18:T18"/>
    <mergeCell ref="AF11:AF13"/>
    <mergeCell ref="AG11:AG13"/>
    <mergeCell ref="F12:I12"/>
    <mergeCell ref="F13:I13"/>
    <mergeCell ref="D11:E13"/>
    <mergeCell ref="A11:A13"/>
    <mergeCell ref="B11:B13"/>
    <mergeCell ref="C11:C13"/>
    <mergeCell ref="Q11:T13"/>
    <mergeCell ref="F11:I11"/>
  </mergeCells>
  <printOptions/>
  <pageMargins left="0.45" right="0.17" top="0.75" bottom="0.75" header="0.3" footer="0.3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A1">
      <selection activeCell="L5" sqref="L5"/>
    </sheetView>
  </sheetViews>
  <sheetFormatPr defaultColWidth="9.00390625" defaultRowHeight="13.5"/>
  <cols>
    <col min="1" max="1" width="5.125" style="57" customWidth="1"/>
    <col min="2" max="2" width="5.125" style="12" customWidth="1"/>
    <col min="3" max="3" width="11.875" style="12" customWidth="1"/>
    <col min="4" max="16" width="3.25390625" style="12" customWidth="1"/>
    <col min="17" max="17" width="2.00390625" style="12" customWidth="1"/>
    <col min="18" max="19" width="3.25390625" style="12" customWidth="1"/>
    <col min="20" max="20" width="2.00390625" style="12" customWidth="1"/>
    <col min="21" max="21" width="3.25390625" style="12" customWidth="1"/>
    <col min="22" max="22" width="2.00390625" style="12" customWidth="1"/>
    <col min="23" max="23" width="3.25390625" style="12" customWidth="1"/>
    <col min="24" max="24" width="2.00390625" style="12" customWidth="1"/>
    <col min="25" max="27" width="3.375" style="12" customWidth="1"/>
    <col min="28" max="28" width="3.375" style="15" customWidth="1"/>
    <col min="29" max="31" width="3.375" style="12" customWidth="1"/>
    <col min="32" max="32" width="14.375" style="57" customWidth="1"/>
    <col min="33" max="16384" width="9.00390625" style="57" customWidth="1"/>
  </cols>
  <sheetData>
    <row r="1" spans="1:32" s="12" customFormat="1" ht="24" customHeight="1">
      <c r="A1" s="347" t="s">
        <v>56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11"/>
    </row>
    <row r="2" spans="1:32" s="12" customFormat="1" ht="21" customHeight="1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13"/>
    </row>
    <row r="4" spans="1:32" s="61" customFormat="1" ht="54" customHeight="1">
      <c r="A4" s="82"/>
      <c r="B4" s="82" t="s">
        <v>43</v>
      </c>
      <c r="C4" s="83" t="s">
        <v>9</v>
      </c>
      <c r="D4" s="482" t="s">
        <v>10</v>
      </c>
      <c r="E4" s="483"/>
      <c r="F4" s="484" t="s">
        <v>11</v>
      </c>
      <c r="G4" s="485"/>
      <c r="H4" s="485"/>
      <c r="I4" s="485"/>
      <c r="J4" s="485"/>
      <c r="K4" s="485"/>
      <c r="L4" s="485"/>
      <c r="M4" s="485"/>
      <c r="N4" s="485"/>
      <c r="O4" s="485"/>
      <c r="P4" s="486"/>
      <c r="Q4" s="487" t="s">
        <v>12</v>
      </c>
      <c r="R4" s="487"/>
      <c r="S4" s="487"/>
      <c r="T4" s="487"/>
      <c r="U4" s="487"/>
      <c r="V4" s="487"/>
      <c r="W4" s="487"/>
      <c r="X4" s="487"/>
      <c r="Y4" s="487" t="s">
        <v>120</v>
      </c>
      <c r="Z4" s="487"/>
      <c r="AA4" s="487"/>
      <c r="AB4" s="487"/>
      <c r="AC4" s="487"/>
      <c r="AD4" s="487"/>
      <c r="AE4" s="487"/>
      <c r="AF4" s="82" t="s">
        <v>121</v>
      </c>
    </row>
    <row r="5" spans="1:32" s="61" customFormat="1" ht="54" customHeight="1">
      <c r="A5" s="121">
        <v>1</v>
      </c>
      <c r="B5" s="122">
        <v>1</v>
      </c>
      <c r="C5" s="123">
        <v>41818</v>
      </c>
      <c r="D5" s="492">
        <v>0.375</v>
      </c>
      <c r="E5" s="493"/>
      <c r="F5" s="494" t="s">
        <v>61</v>
      </c>
      <c r="G5" s="495"/>
      <c r="H5" s="495"/>
      <c r="I5" s="495"/>
      <c r="J5" s="124"/>
      <c r="K5" s="65" t="s">
        <v>146</v>
      </c>
      <c r="L5" s="125"/>
      <c r="M5" s="498" t="s">
        <v>194</v>
      </c>
      <c r="N5" s="499"/>
      <c r="O5" s="499"/>
      <c r="P5" s="500"/>
      <c r="Q5" s="501" t="str">
        <f>F6</f>
        <v>東六クラブ</v>
      </c>
      <c r="R5" s="489"/>
      <c r="S5" s="489"/>
      <c r="T5" s="502"/>
      <c r="U5" s="488" t="str">
        <f>M6</f>
        <v>エスペランサ</v>
      </c>
      <c r="V5" s="489"/>
      <c r="W5" s="489"/>
      <c r="X5" s="490"/>
      <c r="Y5" s="491" t="s">
        <v>147</v>
      </c>
      <c r="Z5" s="491"/>
      <c r="AA5" s="491"/>
      <c r="AB5" s="491"/>
      <c r="AC5" s="491"/>
      <c r="AD5" s="491"/>
      <c r="AE5" s="491"/>
      <c r="AF5" s="121"/>
    </row>
    <row r="6" spans="1:32" s="61" customFormat="1" ht="54" customHeight="1">
      <c r="A6" s="126">
        <v>2</v>
      </c>
      <c r="B6" s="127">
        <v>2</v>
      </c>
      <c r="C6" s="128">
        <v>41818</v>
      </c>
      <c r="D6" s="496">
        <v>0.4166666666666667</v>
      </c>
      <c r="E6" s="497"/>
      <c r="F6" s="494" t="s">
        <v>186</v>
      </c>
      <c r="G6" s="495"/>
      <c r="H6" s="495"/>
      <c r="I6" s="495"/>
      <c r="J6" s="124"/>
      <c r="K6" s="65" t="s">
        <v>146</v>
      </c>
      <c r="L6" s="125"/>
      <c r="M6" s="498" t="s">
        <v>96</v>
      </c>
      <c r="N6" s="499"/>
      <c r="O6" s="499"/>
      <c r="P6" s="500"/>
      <c r="Q6" s="501" t="str">
        <f>F5</f>
        <v>９位</v>
      </c>
      <c r="R6" s="489"/>
      <c r="S6" s="489"/>
      <c r="T6" s="502"/>
      <c r="U6" s="488" t="str">
        <f>M5</f>
        <v>白石</v>
      </c>
      <c r="V6" s="489"/>
      <c r="W6" s="489"/>
      <c r="X6" s="490"/>
      <c r="Y6" s="491" t="s">
        <v>147</v>
      </c>
      <c r="Z6" s="491"/>
      <c r="AA6" s="491"/>
      <c r="AB6" s="491"/>
      <c r="AC6" s="491"/>
      <c r="AD6" s="491"/>
      <c r="AE6" s="491"/>
      <c r="AF6" s="126"/>
    </row>
    <row r="7" spans="1:32" s="61" customFormat="1" ht="54" customHeight="1">
      <c r="A7" s="129">
        <v>3</v>
      </c>
      <c r="B7" s="130">
        <v>3</v>
      </c>
      <c r="C7" s="131">
        <v>41818</v>
      </c>
      <c r="D7" s="508">
        <v>0.4583333333333333</v>
      </c>
      <c r="E7" s="509"/>
      <c r="F7" s="510" t="s">
        <v>195</v>
      </c>
      <c r="G7" s="511"/>
      <c r="H7" s="511"/>
      <c r="I7" s="511"/>
      <c r="J7" s="132"/>
      <c r="K7" s="75" t="s">
        <v>146</v>
      </c>
      <c r="L7" s="133"/>
      <c r="M7" s="512" t="s">
        <v>196</v>
      </c>
      <c r="N7" s="513"/>
      <c r="O7" s="513"/>
      <c r="P7" s="514"/>
      <c r="Q7" s="501" t="str">
        <f>F8</f>
        <v>Ｈ・Ｓ</v>
      </c>
      <c r="R7" s="489"/>
      <c r="S7" s="489"/>
      <c r="T7" s="502"/>
      <c r="U7" s="488" t="str">
        <f>M8</f>
        <v>１０位</v>
      </c>
      <c r="V7" s="489"/>
      <c r="W7" s="489"/>
      <c r="X7" s="490"/>
      <c r="Y7" s="491" t="s">
        <v>147</v>
      </c>
      <c r="Z7" s="491"/>
      <c r="AA7" s="491"/>
      <c r="AB7" s="491"/>
      <c r="AC7" s="491"/>
      <c r="AD7" s="491"/>
      <c r="AE7" s="491"/>
      <c r="AF7" s="129"/>
    </row>
    <row r="8" spans="1:32" s="61" customFormat="1" ht="54" customHeight="1">
      <c r="A8" s="121">
        <v>4</v>
      </c>
      <c r="B8" s="122">
        <v>4</v>
      </c>
      <c r="C8" s="123">
        <v>41818</v>
      </c>
      <c r="D8" s="492">
        <v>0.5</v>
      </c>
      <c r="E8" s="493"/>
      <c r="F8" s="503" t="s">
        <v>92</v>
      </c>
      <c r="G8" s="504"/>
      <c r="H8" s="504"/>
      <c r="I8" s="504"/>
      <c r="J8" s="134"/>
      <c r="K8" s="79" t="s">
        <v>146</v>
      </c>
      <c r="L8" s="135"/>
      <c r="M8" s="505" t="s">
        <v>63</v>
      </c>
      <c r="N8" s="506"/>
      <c r="O8" s="506"/>
      <c r="P8" s="507"/>
      <c r="Q8" s="501" t="str">
        <f>F7</f>
        <v>多賀城FC</v>
      </c>
      <c r="R8" s="489"/>
      <c r="S8" s="489"/>
      <c r="T8" s="502"/>
      <c r="U8" s="488" t="str">
        <f>M7</f>
        <v>エナブル</v>
      </c>
      <c r="V8" s="489"/>
      <c r="W8" s="489"/>
      <c r="X8" s="490"/>
      <c r="Y8" s="491" t="s">
        <v>147</v>
      </c>
      <c r="Z8" s="491"/>
      <c r="AA8" s="491"/>
      <c r="AB8" s="491"/>
      <c r="AC8" s="491"/>
      <c r="AD8" s="491"/>
      <c r="AE8" s="491"/>
      <c r="AF8" s="121"/>
    </row>
    <row r="9" spans="1:32" s="61" customFormat="1" ht="54" customHeight="1">
      <c r="A9" s="121">
        <v>5</v>
      </c>
      <c r="B9" s="122">
        <v>5</v>
      </c>
      <c r="C9" s="123">
        <v>41818</v>
      </c>
      <c r="D9" s="492">
        <v>0.5416666666666666</v>
      </c>
      <c r="E9" s="493"/>
      <c r="F9" s="494" t="s">
        <v>62</v>
      </c>
      <c r="G9" s="495"/>
      <c r="H9" s="495"/>
      <c r="I9" s="495"/>
      <c r="J9" s="124"/>
      <c r="K9" s="65" t="s">
        <v>146</v>
      </c>
      <c r="L9" s="125"/>
      <c r="M9" s="498" t="s">
        <v>205</v>
      </c>
      <c r="N9" s="499"/>
      <c r="O9" s="499"/>
      <c r="P9" s="500"/>
      <c r="Q9" s="501" t="str">
        <f>F11</f>
        <v>１２位</v>
      </c>
      <c r="R9" s="489"/>
      <c r="S9" s="489"/>
      <c r="T9" s="502"/>
      <c r="U9" s="488" t="str">
        <f>M11</f>
        <v>シューレ</v>
      </c>
      <c r="V9" s="489"/>
      <c r="W9" s="489"/>
      <c r="X9" s="490"/>
      <c r="Y9" s="491" t="s">
        <v>147</v>
      </c>
      <c r="Z9" s="491"/>
      <c r="AA9" s="491"/>
      <c r="AB9" s="491"/>
      <c r="AC9" s="491"/>
      <c r="AD9" s="491"/>
      <c r="AE9" s="491"/>
      <c r="AF9" s="121"/>
    </row>
    <row r="10" spans="1:32" s="61" customFormat="1" ht="54" customHeight="1">
      <c r="A10" s="126">
        <v>6</v>
      </c>
      <c r="B10" s="127">
        <v>6</v>
      </c>
      <c r="C10" s="128">
        <v>41818</v>
      </c>
      <c r="D10" s="496">
        <v>0.5833333333333334</v>
      </c>
      <c r="E10" s="497"/>
      <c r="F10" s="494" t="s">
        <v>206</v>
      </c>
      <c r="G10" s="495"/>
      <c r="H10" s="495"/>
      <c r="I10" s="495"/>
      <c r="J10" s="124"/>
      <c r="K10" s="65" t="s">
        <v>146</v>
      </c>
      <c r="L10" s="125"/>
      <c r="M10" s="498" t="s">
        <v>198</v>
      </c>
      <c r="N10" s="499"/>
      <c r="O10" s="499"/>
      <c r="P10" s="500"/>
      <c r="Q10" s="501" t="s">
        <v>212</v>
      </c>
      <c r="R10" s="489"/>
      <c r="S10" s="489"/>
      <c r="T10" s="502"/>
      <c r="U10" s="488" t="s">
        <v>205</v>
      </c>
      <c r="V10" s="489"/>
      <c r="W10" s="489"/>
      <c r="X10" s="490"/>
      <c r="Y10" s="491" t="s">
        <v>147</v>
      </c>
      <c r="Z10" s="491"/>
      <c r="AA10" s="491"/>
      <c r="AB10" s="491"/>
      <c r="AC10" s="491"/>
      <c r="AD10" s="491"/>
      <c r="AE10" s="491"/>
      <c r="AF10" s="126"/>
    </row>
    <row r="11" spans="1:32" s="61" customFormat="1" ht="54" customHeight="1" thickBot="1">
      <c r="A11" s="136">
        <v>7</v>
      </c>
      <c r="B11" s="137">
        <v>7</v>
      </c>
      <c r="C11" s="138">
        <v>41818</v>
      </c>
      <c r="D11" s="525">
        <v>0.625</v>
      </c>
      <c r="E11" s="526"/>
      <c r="F11" s="527" t="s">
        <v>64</v>
      </c>
      <c r="G11" s="528"/>
      <c r="H11" s="528"/>
      <c r="I11" s="528"/>
      <c r="J11" s="139"/>
      <c r="K11" s="70" t="s">
        <v>146</v>
      </c>
      <c r="L11" s="140"/>
      <c r="M11" s="529" t="s">
        <v>207</v>
      </c>
      <c r="N11" s="530"/>
      <c r="O11" s="530"/>
      <c r="P11" s="531"/>
      <c r="Q11" s="532" t="str">
        <f>F10</f>
        <v>アバンツァーレ</v>
      </c>
      <c r="R11" s="533"/>
      <c r="S11" s="533"/>
      <c r="T11" s="534"/>
      <c r="U11" s="535" t="str">
        <f>M10</f>
        <v>仙台フェニックス</v>
      </c>
      <c r="V11" s="533"/>
      <c r="W11" s="533"/>
      <c r="X11" s="536"/>
      <c r="Y11" s="537" t="s">
        <v>100</v>
      </c>
      <c r="Z11" s="537"/>
      <c r="AA11" s="537"/>
      <c r="AB11" s="537"/>
      <c r="AC11" s="537"/>
      <c r="AD11" s="537"/>
      <c r="AE11" s="537"/>
      <c r="AF11" s="136"/>
    </row>
    <row r="12" spans="1:32" s="61" customFormat="1" ht="54" customHeight="1" thickTop="1">
      <c r="A12" s="141">
        <v>8</v>
      </c>
      <c r="B12" s="142">
        <v>8</v>
      </c>
      <c r="C12" s="143">
        <v>41819</v>
      </c>
      <c r="D12" s="515">
        <v>0.4166666666666667</v>
      </c>
      <c r="E12" s="516"/>
      <c r="F12" s="517"/>
      <c r="G12" s="518"/>
      <c r="H12" s="518"/>
      <c r="I12" s="518"/>
      <c r="J12" s="144"/>
      <c r="K12" s="88" t="s">
        <v>148</v>
      </c>
      <c r="L12" s="145"/>
      <c r="M12" s="519"/>
      <c r="N12" s="520"/>
      <c r="O12" s="520"/>
      <c r="P12" s="521"/>
      <c r="Q12" s="522"/>
      <c r="R12" s="523"/>
      <c r="S12" s="523"/>
      <c r="T12" s="524"/>
      <c r="U12" s="538"/>
      <c r="V12" s="523"/>
      <c r="W12" s="523"/>
      <c r="X12" s="539"/>
      <c r="Y12" s="540" t="s">
        <v>57</v>
      </c>
      <c r="Z12" s="540"/>
      <c r="AA12" s="540"/>
      <c r="AB12" s="540"/>
      <c r="AC12" s="540"/>
      <c r="AD12" s="540"/>
      <c r="AE12" s="540"/>
      <c r="AF12" s="141"/>
    </row>
    <row r="13" spans="1:32" s="61" customFormat="1" ht="54" customHeight="1">
      <c r="A13" s="129">
        <v>9</v>
      </c>
      <c r="B13" s="130">
        <v>9</v>
      </c>
      <c r="C13" s="131">
        <v>41819</v>
      </c>
      <c r="D13" s="508">
        <v>0.4583333333333333</v>
      </c>
      <c r="E13" s="509"/>
      <c r="F13" s="510"/>
      <c r="G13" s="511"/>
      <c r="H13" s="511"/>
      <c r="I13" s="511"/>
      <c r="J13" s="132"/>
      <c r="K13" s="75" t="s">
        <v>149</v>
      </c>
      <c r="L13" s="133"/>
      <c r="M13" s="512"/>
      <c r="N13" s="513"/>
      <c r="O13" s="513"/>
      <c r="P13" s="514"/>
      <c r="Q13" s="546"/>
      <c r="R13" s="542"/>
      <c r="S13" s="542"/>
      <c r="T13" s="547"/>
      <c r="U13" s="541"/>
      <c r="V13" s="542"/>
      <c r="W13" s="542"/>
      <c r="X13" s="543"/>
      <c r="Y13" s="544" t="s">
        <v>57</v>
      </c>
      <c r="Z13" s="544"/>
      <c r="AA13" s="544"/>
      <c r="AB13" s="544"/>
      <c r="AC13" s="544"/>
      <c r="AD13" s="544"/>
      <c r="AE13" s="544"/>
      <c r="AF13" s="129"/>
    </row>
    <row r="14" spans="1:32" s="61" customFormat="1" ht="54" customHeight="1">
      <c r="A14" s="126">
        <v>10</v>
      </c>
      <c r="B14" s="127">
        <v>10</v>
      </c>
      <c r="C14" s="128">
        <v>41819</v>
      </c>
      <c r="D14" s="496">
        <v>0.5</v>
      </c>
      <c r="E14" s="497"/>
      <c r="F14" s="494"/>
      <c r="G14" s="495"/>
      <c r="H14" s="495"/>
      <c r="I14" s="495"/>
      <c r="J14" s="124"/>
      <c r="K14" s="65" t="s">
        <v>149</v>
      </c>
      <c r="L14" s="125"/>
      <c r="M14" s="498"/>
      <c r="N14" s="499"/>
      <c r="O14" s="499"/>
      <c r="P14" s="500"/>
      <c r="Q14" s="501"/>
      <c r="R14" s="489"/>
      <c r="S14" s="489"/>
      <c r="T14" s="502"/>
      <c r="U14" s="488"/>
      <c r="V14" s="489"/>
      <c r="W14" s="489"/>
      <c r="X14" s="490"/>
      <c r="Y14" s="545" t="s">
        <v>57</v>
      </c>
      <c r="Z14" s="545"/>
      <c r="AA14" s="545"/>
      <c r="AB14" s="545"/>
      <c r="AC14" s="545"/>
      <c r="AD14" s="545"/>
      <c r="AE14" s="545"/>
      <c r="AF14" s="126"/>
    </row>
    <row r="15" spans="1:32" s="61" customFormat="1" ht="54" customHeight="1">
      <c r="A15" s="129">
        <v>11</v>
      </c>
      <c r="B15" s="130">
        <v>11</v>
      </c>
      <c r="C15" s="131">
        <v>41819</v>
      </c>
      <c r="D15" s="508">
        <v>0.5416666666666666</v>
      </c>
      <c r="E15" s="509"/>
      <c r="F15" s="510"/>
      <c r="G15" s="511"/>
      <c r="H15" s="511"/>
      <c r="I15" s="511"/>
      <c r="J15" s="132"/>
      <c r="K15" s="75"/>
      <c r="L15" s="133"/>
      <c r="M15" s="512" t="s">
        <v>66</v>
      </c>
      <c r="N15" s="513"/>
      <c r="O15" s="513"/>
      <c r="P15" s="514"/>
      <c r="Q15" s="546"/>
      <c r="R15" s="542"/>
      <c r="S15" s="542"/>
      <c r="T15" s="547"/>
      <c r="U15" s="541"/>
      <c r="V15" s="542"/>
      <c r="W15" s="542"/>
      <c r="X15" s="543"/>
      <c r="Y15" s="544" t="s">
        <v>57</v>
      </c>
      <c r="Z15" s="544"/>
      <c r="AA15" s="544"/>
      <c r="AB15" s="544"/>
      <c r="AC15" s="544"/>
      <c r="AD15" s="544"/>
      <c r="AE15" s="544"/>
      <c r="AF15" s="129"/>
    </row>
    <row r="16" spans="1:32" s="61" customFormat="1" ht="54" customHeight="1">
      <c r="A16" s="126">
        <v>12</v>
      </c>
      <c r="B16" s="127">
        <v>12</v>
      </c>
      <c r="C16" s="128">
        <v>41819</v>
      </c>
      <c r="D16" s="496">
        <v>0.5833333333333334</v>
      </c>
      <c r="E16" s="497"/>
      <c r="F16" s="494"/>
      <c r="G16" s="495"/>
      <c r="H16" s="495"/>
      <c r="I16" s="495"/>
      <c r="J16" s="124"/>
      <c r="K16" s="65"/>
      <c r="L16" s="125"/>
      <c r="M16" s="498"/>
      <c r="N16" s="499"/>
      <c r="O16" s="499"/>
      <c r="P16" s="500"/>
      <c r="Q16" s="501"/>
      <c r="R16" s="489"/>
      <c r="S16" s="489"/>
      <c r="T16" s="502"/>
      <c r="U16" s="488"/>
      <c r="V16" s="489"/>
      <c r="W16" s="489"/>
      <c r="X16" s="490"/>
      <c r="Y16" s="545" t="s">
        <v>57</v>
      </c>
      <c r="Z16" s="545"/>
      <c r="AA16" s="545"/>
      <c r="AB16" s="545"/>
      <c r="AC16" s="545"/>
      <c r="AD16" s="545"/>
      <c r="AE16" s="545"/>
      <c r="AF16" s="126"/>
    </row>
    <row r="17" spans="1:32" s="61" customFormat="1" ht="54" customHeight="1" thickBot="1">
      <c r="A17" s="136">
        <v>13</v>
      </c>
      <c r="B17" s="137">
        <v>13</v>
      </c>
      <c r="C17" s="138">
        <v>41819</v>
      </c>
      <c r="D17" s="525">
        <v>0.625</v>
      </c>
      <c r="E17" s="526"/>
      <c r="F17" s="527"/>
      <c r="G17" s="528"/>
      <c r="H17" s="528"/>
      <c r="I17" s="528"/>
      <c r="J17" s="139"/>
      <c r="K17" s="70" t="s">
        <v>149</v>
      </c>
      <c r="L17" s="140"/>
      <c r="M17" s="529"/>
      <c r="N17" s="530"/>
      <c r="O17" s="530"/>
      <c r="P17" s="531"/>
      <c r="Q17" s="532"/>
      <c r="R17" s="533"/>
      <c r="S17" s="533"/>
      <c r="T17" s="534"/>
      <c r="U17" s="535"/>
      <c r="V17" s="533"/>
      <c r="W17" s="533"/>
      <c r="X17" s="536"/>
      <c r="Y17" s="537" t="s">
        <v>57</v>
      </c>
      <c r="Z17" s="537"/>
      <c r="AA17" s="537"/>
      <c r="AB17" s="537"/>
      <c r="AC17" s="537"/>
      <c r="AD17" s="537"/>
      <c r="AE17" s="537"/>
      <c r="AF17" s="136"/>
    </row>
    <row r="18" spans="2:31" s="61" customFormat="1" ht="15" thickTop="1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90"/>
      <c r="AC18" s="89"/>
      <c r="AD18" s="89"/>
      <c r="AE18" s="89"/>
    </row>
    <row r="19" spans="2:31" s="61" customFormat="1" ht="14.2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90"/>
      <c r="AC19" s="89"/>
      <c r="AD19" s="89"/>
      <c r="AE19" s="89"/>
    </row>
    <row r="20" spans="2:31" s="61" customFormat="1" ht="14.25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90"/>
      <c r="AC20" s="89"/>
      <c r="AD20" s="89"/>
      <c r="AE20" s="89"/>
    </row>
    <row r="21" spans="2:31" s="61" customFormat="1" ht="14.25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90"/>
      <c r="AC21" s="89"/>
      <c r="AD21" s="89"/>
      <c r="AE21" s="89"/>
    </row>
    <row r="22" spans="2:31" s="61" customFormat="1" ht="14.2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90"/>
      <c r="AC22" s="89"/>
      <c r="AD22" s="89"/>
      <c r="AE22" s="89"/>
    </row>
    <row r="23" spans="2:31" s="61" customFormat="1" ht="14.2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90"/>
      <c r="AC23" s="89"/>
      <c r="AD23" s="89"/>
      <c r="AE23" s="89"/>
    </row>
    <row r="24" spans="2:31" s="61" customFormat="1" ht="14.2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90"/>
      <c r="AC24" s="89"/>
      <c r="AD24" s="89"/>
      <c r="AE24" s="89"/>
    </row>
    <row r="25" spans="2:31" s="61" customFormat="1" ht="14.25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90"/>
      <c r="AC25" s="89"/>
      <c r="AD25" s="89"/>
      <c r="AE25" s="89"/>
    </row>
    <row r="26" spans="2:31" s="61" customFormat="1" ht="14.25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90"/>
      <c r="AC26" s="89"/>
      <c r="AD26" s="89"/>
      <c r="AE26" s="89"/>
    </row>
    <row r="27" spans="2:31" s="61" customFormat="1" ht="14.25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90"/>
      <c r="AC27" s="89"/>
      <c r="AD27" s="89"/>
      <c r="AE27" s="89"/>
    </row>
    <row r="28" spans="2:31" s="61" customFormat="1" ht="14.25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90"/>
      <c r="AC28" s="89"/>
      <c r="AD28" s="89"/>
      <c r="AE28" s="89"/>
    </row>
    <row r="29" spans="2:31" s="61" customFormat="1" ht="14.25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90"/>
      <c r="AC29" s="89"/>
      <c r="AD29" s="89"/>
      <c r="AE29" s="89"/>
    </row>
    <row r="30" spans="2:31" s="61" customFormat="1" ht="14.25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90"/>
      <c r="AC30" s="89"/>
      <c r="AD30" s="89"/>
      <c r="AE30" s="89"/>
    </row>
    <row r="31" spans="2:31" s="61" customFormat="1" ht="14.25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90"/>
      <c r="AC31" s="89"/>
      <c r="AD31" s="89"/>
      <c r="AE31" s="89"/>
    </row>
  </sheetData>
  <sheetProtection/>
  <mergeCells count="84">
    <mergeCell ref="U16:X16"/>
    <mergeCell ref="Y16:AE16"/>
    <mergeCell ref="U17:X17"/>
    <mergeCell ref="Y17:AE17"/>
    <mergeCell ref="D15:E15"/>
    <mergeCell ref="F15:I15"/>
    <mergeCell ref="M15:P15"/>
    <mergeCell ref="Q15:T15"/>
    <mergeCell ref="U15:X15"/>
    <mergeCell ref="Y15:AE15"/>
    <mergeCell ref="D16:E16"/>
    <mergeCell ref="F16:I16"/>
    <mergeCell ref="D17:E17"/>
    <mergeCell ref="F17:I17"/>
    <mergeCell ref="M17:P17"/>
    <mergeCell ref="Q17:T17"/>
    <mergeCell ref="M16:P16"/>
    <mergeCell ref="Q16:T16"/>
    <mergeCell ref="U14:X14"/>
    <mergeCell ref="Y14:AE14"/>
    <mergeCell ref="D13:E13"/>
    <mergeCell ref="F13:I13"/>
    <mergeCell ref="D14:E14"/>
    <mergeCell ref="F14:I14"/>
    <mergeCell ref="M14:P14"/>
    <mergeCell ref="Q14:T14"/>
    <mergeCell ref="M13:P13"/>
    <mergeCell ref="Q13:T13"/>
    <mergeCell ref="U11:X11"/>
    <mergeCell ref="Y11:AE11"/>
    <mergeCell ref="U12:X12"/>
    <mergeCell ref="Y12:AE12"/>
    <mergeCell ref="U13:X13"/>
    <mergeCell ref="Y13:AE13"/>
    <mergeCell ref="D12:E12"/>
    <mergeCell ref="F12:I12"/>
    <mergeCell ref="M12:P12"/>
    <mergeCell ref="Q12:T12"/>
    <mergeCell ref="D11:E11"/>
    <mergeCell ref="F11:I11"/>
    <mergeCell ref="M11:P11"/>
    <mergeCell ref="Q11:T11"/>
    <mergeCell ref="U10:X10"/>
    <mergeCell ref="Y10:AE10"/>
    <mergeCell ref="D9:E9"/>
    <mergeCell ref="F9:I9"/>
    <mergeCell ref="D10:E10"/>
    <mergeCell ref="F10:I10"/>
    <mergeCell ref="M10:P10"/>
    <mergeCell ref="Q10:T10"/>
    <mergeCell ref="M9:P9"/>
    <mergeCell ref="Q9:T9"/>
    <mergeCell ref="U7:X7"/>
    <mergeCell ref="Y7:AE7"/>
    <mergeCell ref="U8:X8"/>
    <mergeCell ref="Y8:AE8"/>
    <mergeCell ref="U9:X9"/>
    <mergeCell ref="Y9:AE9"/>
    <mergeCell ref="D8:E8"/>
    <mergeCell ref="F8:I8"/>
    <mergeCell ref="M8:P8"/>
    <mergeCell ref="Q8:T8"/>
    <mergeCell ref="D7:E7"/>
    <mergeCell ref="F7:I7"/>
    <mergeCell ref="M7:P7"/>
    <mergeCell ref="Q7:T7"/>
    <mergeCell ref="U6:X6"/>
    <mergeCell ref="Y6:AE6"/>
    <mergeCell ref="D5:E5"/>
    <mergeCell ref="F5:I5"/>
    <mergeCell ref="D6:E6"/>
    <mergeCell ref="F6:I6"/>
    <mergeCell ref="M6:P6"/>
    <mergeCell ref="Q6:T6"/>
    <mergeCell ref="M5:P5"/>
    <mergeCell ref="Q5:T5"/>
    <mergeCell ref="U5:X5"/>
    <mergeCell ref="Y5:AE5"/>
    <mergeCell ref="A1:AE1"/>
    <mergeCell ref="A2:AE2"/>
    <mergeCell ref="D4:E4"/>
    <mergeCell ref="F4:P4"/>
    <mergeCell ref="Q4:X4"/>
    <mergeCell ref="Y4:AE4"/>
  </mergeCells>
  <printOptions/>
  <pageMargins left="0.7" right="0.34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tsh.kanno</dc:creator>
  <cp:keywords/>
  <dc:description/>
  <cp:lastModifiedBy>toshihiro kimura</cp:lastModifiedBy>
  <cp:lastPrinted>2014-05-23T05:27:35Z</cp:lastPrinted>
  <dcterms:created xsi:type="dcterms:W3CDTF">2011-11-22T23:50:47Z</dcterms:created>
  <dcterms:modified xsi:type="dcterms:W3CDTF">2014-05-27T07:12:12Z</dcterms:modified>
  <cp:category/>
  <cp:version/>
  <cp:contentType/>
  <cp:contentStatus/>
</cp:coreProperties>
</file>