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500" activeTab="1"/>
  </bookViews>
  <sheets>
    <sheet name="グループ表" sheetId="1" r:id="rId1"/>
    <sheet name="代表決定戦" sheetId="2" r:id="rId2"/>
  </sheets>
  <definedNames>
    <definedName name="_xlnm.Print_Area" localSheetId="0">'グループ表'!$A$1:$AE$109</definedName>
  </definedNames>
  <calcPr fullCalcOnLoad="1"/>
</workbook>
</file>

<file path=xl/sharedStrings.xml><?xml version="1.0" encoding="utf-8"?>
<sst xmlns="http://schemas.openxmlformats.org/spreadsheetml/2006/main" count="490" uniqueCount="222">
  <si>
    <t>七ヶ浜スタジアム</t>
  </si>
  <si>
    <t>ベガルタ</t>
  </si>
  <si>
    <t>月　　日</t>
  </si>
  <si>
    <t>時　間</t>
  </si>
  <si>
    <t>対　　　　戦</t>
  </si>
  <si>
    <t>審　　　判</t>
  </si>
  <si>
    <t>シューレ</t>
  </si>
  <si>
    <t>星取表</t>
  </si>
  <si>
    <t>勝点</t>
  </si>
  <si>
    <t>得点</t>
  </si>
  <si>
    <t>失点</t>
  </si>
  <si>
    <t>得失</t>
  </si>
  <si>
    <t>順位</t>
  </si>
  <si>
    <t>-</t>
  </si>
  <si>
    <t>東六</t>
  </si>
  <si>
    <t>ベガルタ仙台</t>
  </si>
  <si>
    <t>七ヶ浜</t>
  </si>
  <si>
    <t>第2８回　宮城県クラブユースサッカー連盟(U-15)</t>
  </si>
  <si>
    <t>クラブユース選手権　グループリーグ日程</t>
  </si>
  <si>
    <t>仙台FC</t>
  </si>
  <si>
    <t>FC　FRESCA</t>
  </si>
  <si>
    <t>塩竈FC</t>
  </si>
  <si>
    <t>仙台フェニックス</t>
  </si>
  <si>
    <t>コバルトーレ</t>
  </si>
  <si>
    <t>エスペランサ登米</t>
  </si>
  <si>
    <t>東六クラブ</t>
  </si>
  <si>
    <t>仙台中田</t>
  </si>
  <si>
    <t>アバンツアーレ仙台</t>
  </si>
  <si>
    <t>七ヶ浜SC</t>
  </si>
  <si>
    <t>FC白石</t>
  </si>
  <si>
    <t>多賀城FC</t>
  </si>
  <si>
    <t>H.S</t>
  </si>
  <si>
    <t>FCみやぎ</t>
  </si>
  <si>
    <t>エスペランサ</t>
  </si>
  <si>
    <t>アバンツアーレ</t>
  </si>
  <si>
    <t>多賀城</t>
  </si>
  <si>
    <t>七ヶ浜</t>
  </si>
  <si>
    <t>FC白石</t>
  </si>
  <si>
    <t>〃</t>
  </si>
  <si>
    <t>仙台ＦＣ</t>
  </si>
  <si>
    <t>調整中</t>
  </si>
  <si>
    <t>七ヶ浜サッカースタジアム</t>
  </si>
  <si>
    <t>仙台FC（派遣）</t>
  </si>
  <si>
    <t>FC　FRESCA（派遣）</t>
  </si>
  <si>
    <t>DUOパーク</t>
  </si>
  <si>
    <t>仙台中田</t>
  </si>
  <si>
    <t>エスペランサ</t>
  </si>
  <si>
    <t>Aグループ</t>
  </si>
  <si>
    <t>Bグループ</t>
  </si>
  <si>
    <t>Cグループ</t>
  </si>
  <si>
    <t>Dグループ</t>
  </si>
  <si>
    <t>FCみやぎバルセロナ</t>
  </si>
  <si>
    <t>コバルトーレ</t>
  </si>
  <si>
    <t>YMCA</t>
  </si>
  <si>
    <t>AC　AZZURI</t>
  </si>
  <si>
    <t>DUOパーク</t>
  </si>
  <si>
    <t>AC　エボルティーボ</t>
  </si>
  <si>
    <t>エナブル</t>
  </si>
  <si>
    <t>FC　FRESCA</t>
  </si>
  <si>
    <t>Ａグループ</t>
  </si>
  <si>
    <t>グランド</t>
  </si>
  <si>
    <t>FC　FRESCA</t>
  </si>
  <si>
    <t>仙台FC</t>
  </si>
  <si>
    <t>アバンツァーレ</t>
  </si>
  <si>
    <t>七ヶ浜スタジアム</t>
  </si>
  <si>
    <t>仙台FC</t>
  </si>
  <si>
    <t>A.C　AZZURRI</t>
  </si>
  <si>
    <t>ベガルタ人工芝</t>
  </si>
  <si>
    <t>ベガルタ</t>
  </si>
  <si>
    <t>-</t>
  </si>
  <si>
    <t>アズーリ</t>
  </si>
  <si>
    <t>-</t>
  </si>
  <si>
    <t>フレスカ</t>
  </si>
  <si>
    <t>Ｂグループ</t>
  </si>
  <si>
    <t>4月28日(日)</t>
  </si>
  <si>
    <t>AC エボルティーボ</t>
  </si>
  <si>
    <t>FCみやぎ</t>
  </si>
  <si>
    <t>伊保石牧場G</t>
  </si>
  <si>
    <t>5月12日(日)</t>
  </si>
  <si>
    <t>松島FBC</t>
  </si>
  <si>
    <t>〃</t>
  </si>
  <si>
    <t>5月19日(日)</t>
  </si>
  <si>
    <t>6月2日(日)</t>
  </si>
  <si>
    <t>AC エボルティーボ</t>
  </si>
  <si>
    <t>FCみやぎ</t>
  </si>
  <si>
    <t>FCみやぎ</t>
  </si>
  <si>
    <t>エボルティーボ</t>
  </si>
  <si>
    <t>フェニックス</t>
  </si>
  <si>
    <t>Cグループ</t>
  </si>
  <si>
    <t>４月２９日（月）</t>
  </si>
  <si>
    <t>松島ﾌｯﾄﾎﾞｰﾙｾﾝﾀｰ人工芝</t>
  </si>
  <si>
    <t>コバルトーレ</t>
  </si>
  <si>
    <t>仙台中田</t>
  </si>
  <si>
    <t>石巻サッカー協会グラウンド</t>
  </si>
  <si>
    <t>５月１２日（日）</t>
  </si>
  <si>
    <t>５月１８日（土）</t>
  </si>
  <si>
    <t>エスペランサ</t>
  </si>
  <si>
    <t>仙台中田</t>
  </si>
  <si>
    <t>エスペランサ</t>
  </si>
  <si>
    <t>５月１９日（日）</t>
  </si>
  <si>
    <t>中田中央公園</t>
  </si>
  <si>
    <t>エスペランサ</t>
  </si>
  <si>
    <t>５月２５日（土）</t>
  </si>
  <si>
    <t>DUOパーク</t>
  </si>
  <si>
    <t>５月２６日（日）</t>
  </si>
  <si>
    <t>ＤＵＯパーク</t>
  </si>
  <si>
    <t>調整中</t>
  </si>
  <si>
    <t>コバルトーレ</t>
  </si>
  <si>
    <t>DUOパーク</t>
  </si>
  <si>
    <t>エスペランサ</t>
  </si>
  <si>
    <t>-</t>
  </si>
  <si>
    <t>Dグループ</t>
  </si>
  <si>
    <t>七ヶ浜</t>
  </si>
  <si>
    <t>アバンツアーレ</t>
  </si>
  <si>
    <t>フレスカ</t>
  </si>
  <si>
    <t>アバンツアーレ</t>
  </si>
  <si>
    <t>シューレ</t>
  </si>
  <si>
    <t>Eグループ</t>
  </si>
  <si>
    <t>YMCA</t>
  </si>
  <si>
    <t>エナブル</t>
  </si>
  <si>
    <t>H.S</t>
  </si>
  <si>
    <t>４月２９日（祝）</t>
  </si>
  <si>
    <t>－</t>
  </si>
  <si>
    <t>ＹＭＣＡ</t>
  </si>
  <si>
    <t>エナブル</t>
  </si>
  <si>
    <t>Ｈ.Ｓ</t>
  </si>
  <si>
    <t>多賀城中央公園グランド</t>
  </si>
  <si>
    <t>Ｈ.Ｓ</t>
  </si>
  <si>
    <t>－</t>
  </si>
  <si>
    <t>エナブル</t>
  </si>
  <si>
    <t>５月１９日（日）</t>
  </si>
  <si>
    <t>エナブル</t>
  </si>
  <si>
    <t>－</t>
  </si>
  <si>
    <t>ＹＭＣＡ</t>
  </si>
  <si>
    <t>Ｈ.Ｓ</t>
  </si>
  <si>
    <t>５月２５日（土）</t>
  </si>
  <si>
    <t>Ｈ.Ｓ</t>
  </si>
  <si>
    <t>YMCA</t>
  </si>
  <si>
    <t>6月１日（土）</t>
  </si>
  <si>
    <t>梅ノ木グリーンパーク</t>
  </si>
  <si>
    <t>登米市サッカー協会</t>
  </si>
  <si>
    <t>登米市サッカー協会</t>
  </si>
  <si>
    <t>南方中央グランド</t>
  </si>
  <si>
    <t>〃</t>
  </si>
  <si>
    <t>-</t>
  </si>
  <si>
    <t>-</t>
  </si>
  <si>
    <t>クラブユース選手権　代表決定戦日程</t>
  </si>
  <si>
    <t>〃</t>
  </si>
  <si>
    <t>宮城県サッカー場A</t>
  </si>
  <si>
    <t>運営チーム</t>
  </si>
  <si>
    <t>‐</t>
  </si>
  <si>
    <t>準決勝</t>
  </si>
  <si>
    <t>3位決定戦</t>
  </si>
  <si>
    <t>決勝</t>
  </si>
  <si>
    <t>塩釜ＦＣ</t>
  </si>
  <si>
    <t>Aグループ１位</t>
  </si>
  <si>
    <t>Bグループ２位</t>
  </si>
  <si>
    <t>Aグループ2位</t>
  </si>
  <si>
    <t>【1】</t>
  </si>
  <si>
    <t>【2】</t>
  </si>
  <si>
    <t>【3】</t>
  </si>
  <si>
    <t>【4】</t>
  </si>
  <si>
    <t>【1】の負け</t>
  </si>
  <si>
    <t>【2】の負け</t>
  </si>
  <si>
    <t>【1】の勝ち</t>
  </si>
  <si>
    <t>【2】の勝ち</t>
  </si>
  <si>
    <t>5位～8位決定トーナメント</t>
  </si>
  <si>
    <t>１位～４位決定トーナメント</t>
  </si>
  <si>
    <t>【5】</t>
  </si>
  <si>
    <t>【6】</t>
  </si>
  <si>
    <t>【7】</t>
  </si>
  <si>
    <t>【8】</t>
  </si>
  <si>
    <t>協会派遣</t>
  </si>
  <si>
    <t>FCフレスカ</t>
  </si>
  <si>
    <t>七ヶ浜SC</t>
  </si>
  <si>
    <t>コバルトーレ</t>
  </si>
  <si>
    <t>フェニックス</t>
  </si>
  <si>
    <t>仙台FC</t>
  </si>
  <si>
    <t>YMCA</t>
  </si>
  <si>
    <t>B3位</t>
  </si>
  <si>
    <t>下位リーグ2位の1位</t>
  </si>
  <si>
    <t>【1】の勝ち</t>
  </si>
  <si>
    <t>【3】の勝ち</t>
  </si>
  <si>
    <t>【4】の勝ち</t>
  </si>
  <si>
    <t>【5】の負け</t>
  </si>
  <si>
    <t>【6】の負け</t>
  </si>
  <si>
    <t>【5】の勝ち</t>
  </si>
  <si>
    <t>【6】の勝ち</t>
  </si>
  <si>
    <t>5位決定戦</t>
  </si>
  <si>
    <t>7位決定戦</t>
  </si>
  <si>
    <t>宮城県サッカー場Ｃ</t>
  </si>
  <si>
    <t>アディダスパーク</t>
  </si>
  <si>
    <t>松島FBC芝</t>
  </si>
  <si>
    <t>Aグループ１位</t>
  </si>
  <si>
    <t>Bグループ２位</t>
  </si>
  <si>
    <t>Aグループ２位</t>
  </si>
  <si>
    <t>塩釜FC</t>
  </si>
  <si>
    <t>【1】</t>
  </si>
  <si>
    <t>【2】</t>
  </si>
  <si>
    <t>【3】</t>
  </si>
  <si>
    <t>【4】</t>
  </si>
  <si>
    <t>FCフレスカ</t>
  </si>
  <si>
    <t>七ヶ浜SC</t>
  </si>
  <si>
    <t>コバルトーレ女川</t>
  </si>
  <si>
    <t>仙台フェニックス</t>
  </si>
  <si>
    <t>仙台FC</t>
  </si>
  <si>
    <t>仙台YMCA</t>
  </si>
  <si>
    <t>下位リーグ２位の１位</t>
  </si>
  <si>
    <t>Bグループ3位</t>
  </si>
  <si>
    <t>【3】</t>
  </si>
  <si>
    <t>【2】</t>
  </si>
  <si>
    <t>【4】</t>
  </si>
  <si>
    <t>【5】</t>
  </si>
  <si>
    <t>【6】</t>
  </si>
  <si>
    <t>【7】</t>
  </si>
  <si>
    <t>【8】</t>
  </si>
  <si>
    <t>決定戦</t>
  </si>
  <si>
    <t>決定戦</t>
  </si>
  <si>
    <t>決定戦</t>
  </si>
  <si>
    <t>トーナメント表</t>
  </si>
  <si>
    <t>‐</t>
  </si>
  <si>
    <t>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</si>
</sst>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[$-411]ggge&quot;年&quot;m&quot;月&quot;d&quot;日&quot;\(aaa\)"/>
    <numFmt numFmtId="178" formatCode="m&quot;月&quot;d&quot;日&quot;\(aaa\)"/>
    <numFmt numFmtId="179" formatCode="mmm\-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6"/>
      <color indexed="9"/>
      <name val="HGS創英角ﾎﾟｯﾌﾟ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hair"/>
    </border>
    <border>
      <left style="dotted"/>
      <right style="thin"/>
      <top style="thin"/>
      <bottom style="hair"/>
    </border>
    <border>
      <left/>
      <right/>
      <top style="thin"/>
      <bottom style="hair"/>
    </border>
    <border>
      <left style="thin"/>
      <right style="dotted"/>
      <top style="thin"/>
      <bottom style="hair"/>
    </border>
    <border>
      <left style="thin"/>
      <right style="thin"/>
      <top style="hair"/>
      <bottom style="thin"/>
    </border>
    <border>
      <left style="dotted"/>
      <right style="thin"/>
      <top style="hair"/>
      <bottom style="thin"/>
    </border>
    <border>
      <left/>
      <right/>
      <top style="hair"/>
      <bottom style="thin"/>
    </border>
    <border>
      <left style="thin"/>
      <right style="dotted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dotted"/>
      <right style="thin"/>
      <top/>
      <bottom style="thin"/>
    </border>
    <border>
      <left/>
      <right/>
      <top/>
      <bottom style="thin"/>
    </border>
    <border>
      <left style="thin"/>
      <right style="dotted"/>
      <top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dotted"/>
      <top style="dashed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ashed"/>
      <bottom style="thin"/>
    </border>
    <border>
      <left style="thin"/>
      <right>
        <color indexed="63"/>
      </right>
      <top style="dashed"/>
      <bottom style="thin"/>
    </border>
    <border>
      <left style="dotted"/>
      <right style="dotted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/>
      <right style="thin"/>
      <top/>
      <bottom/>
    </border>
    <border>
      <left style="dashed"/>
      <right>
        <color indexed="63"/>
      </right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dotted"/>
      <top style="hair"/>
      <bottom style="thin"/>
    </border>
    <border>
      <left style="dotted"/>
      <right style="dotted"/>
      <top style="hair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/>
      <top style="hair"/>
      <bottom style="thin"/>
    </border>
    <border>
      <left style="dotted"/>
      <right/>
      <top style="thin"/>
      <bottom style="hair"/>
    </border>
    <border>
      <left/>
      <right/>
      <top style="thin"/>
      <bottom/>
    </border>
    <border>
      <left/>
      <right style="dotted"/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4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63" applyFont="1" applyBorder="1" applyAlignment="1">
      <alignment vertical="center"/>
      <protection/>
    </xf>
    <xf numFmtId="0" fontId="4" fillId="0" borderId="0" xfId="63" applyFont="1" applyBorder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6" fillId="0" borderId="0" xfId="63" applyFont="1" applyBorder="1">
      <alignment vertical="center"/>
      <protection/>
    </xf>
    <xf numFmtId="0" fontId="4" fillId="0" borderId="0" xfId="63" applyFont="1" applyFill="1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0" borderId="0" xfId="63" applyFont="1" applyFill="1" applyBorder="1" applyAlignment="1">
      <alignment vertical="center"/>
      <protection/>
    </xf>
    <xf numFmtId="20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20" fontId="4" fillId="0" borderId="0" xfId="63" applyNumberFormat="1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15" fillId="0" borderId="0" xfId="62" applyFont="1" applyBorder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17" borderId="0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56" fontId="8" fillId="0" borderId="16" xfId="64" applyNumberFormat="1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 shrinkToFit="1"/>
      <protection/>
    </xf>
    <xf numFmtId="0" fontId="4" fillId="0" borderId="21" xfId="64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56" fontId="8" fillId="0" borderId="22" xfId="64" applyNumberFormat="1" applyFont="1" applyFill="1" applyBorder="1" applyAlignment="1">
      <alignment horizontal="center" vertical="center"/>
      <protection/>
    </xf>
    <xf numFmtId="0" fontId="4" fillId="0" borderId="23" xfId="64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 shrinkToFit="1"/>
      <protection/>
    </xf>
    <xf numFmtId="0" fontId="4" fillId="0" borderId="25" xfId="64" applyFont="1" applyFill="1" applyBorder="1" applyAlignment="1">
      <alignment horizontal="center" vertical="center"/>
      <protection/>
    </xf>
    <xf numFmtId="0" fontId="4" fillId="0" borderId="26" xfId="63" applyFont="1" applyFill="1" applyBorder="1" applyAlignment="1">
      <alignment horizontal="center" vertical="center"/>
      <protection/>
    </xf>
    <xf numFmtId="56" fontId="8" fillId="0" borderId="26" xfId="64" applyNumberFormat="1" applyFont="1" applyFill="1" applyBorder="1" applyAlignment="1">
      <alignment horizontal="center" vertical="center"/>
      <protection/>
    </xf>
    <xf numFmtId="0" fontId="4" fillId="0" borderId="27" xfId="64" applyFont="1" applyFill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 shrinkToFit="1"/>
      <protection/>
    </xf>
    <xf numFmtId="0" fontId="4" fillId="0" borderId="29" xfId="64" applyFont="1" applyFill="1" applyBorder="1" applyAlignment="1">
      <alignment horizontal="center" vertical="center"/>
      <protection/>
    </xf>
    <xf numFmtId="0" fontId="14" fillId="0" borderId="30" xfId="62" applyFont="1" applyFill="1" applyBorder="1" applyAlignment="1">
      <alignment horizontal="center" vertical="center"/>
      <protection/>
    </xf>
    <xf numFmtId="0" fontId="14" fillId="0" borderId="31" xfId="62" applyFont="1" applyFill="1" applyBorder="1" applyAlignment="1">
      <alignment horizontal="center" vertical="center"/>
      <protection/>
    </xf>
    <xf numFmtId="0" fontId="14" fillId="0" borderId="32" xfId="62" applyFont="1" applyFill="1" applyBorder="1" applyAlignment="1">
      <alignment horizontal="center" vertical="center"/>
      <protection/>
    </xf>
    <xf numFmtId="20" fontId="4" fillId="0" borderId="33" xfId="63" applyNumberFormat="1" applyFont="1" applyFill="1" applyBorder="1" applyAlignment="1">
      <alignment vertical="center"/>
      <protection/>
    </xf>
    <xf numFmtId="0" fontId="9" fillId="0" borderId="33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63" applyFont="1" applyFill="1" applyBorder="1" applyAlignment="1">
      <alignment horizontal="center" vertical="center"/>
      <protection/>
    </xf>
    <xf numFmtId="56" fontId="8" fillId="0" borderId="34" xfId="64" applyNumberFormat="1" applyFont="1" applyFill="1" applyBorder="1" applyAlignment="1">
      <alignment horizontal="center" vertical="center"/>
      <protection/>
    </xf>
    <xf numFmtId="0" fontId="4" fillId="0" borderId="35" xfId="64" applyFont="1" applyFill="1" applyBorder="1" applyAlignment="1">
      <alignment horizontal="center" vertical="center"/>
      <protection/>
    </xf>
    <xf numFmtId="0" fontId="4" fillId="0" borderId="36" xfId="63" applyFont="1" applyFill="1" applyBorder="1" applyAlignment="1">
      <alignment horizontal="center" vertical="center" shrinkToFit="1"/>
      <protection/>
    </xf>
    <xf numFmtId="0" fontId="4" fillId="0" borderId="37" xfId="64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 shrinkToFit="1"/>
      <protection/>
    </xf>
    <xf numFmtId="56" fontId="8" fillId="0" borderId="16" xfId="64" applyNumberFormat="1" applyFont="1" applyFill="1" applyBorder="1" applyAlignment="1">
      <alignment horizontal="center" vertical="center" shrinkToFit="1"/>
      <protection/>
    </xf>
    <xf numFmtId="0" fontId="4" fillId="0" borderId="19" xfId="64" applyFont="1" applyFill="1" applyBorder="1" applyAlignment="1">
      <alignment horizontal="center" vertical="center" shrinkToFit="1"/>
      <protection/>
    </xf>
    <xf numFmtId="0" fontId="4" fillId="0" borderId="21" xfId="64" applyFont="1" applyFill="1" applyBorder="1" applyAlignment="1">
      <alignment horizontal="center" vertical="center" shrinkToFit="1"/>
      <protection/>
    </xf>
    <xf numFmtId="0" fontId="4" fillId="0" borderId="38" xfId="64" applyFont="1" applyFill="1" applyBorder="1" applyAlignment="1">
      <alignment horizontal="center" vertical="center" shrinkToFit="1"/>
      <protection/>
    </xf>
    <xf numFmtId="0" fontId="4" fillId="0" borderId="39" xfId="64" applyFont="1" applyFill="1" applyBorder="1" applyAlignment="1">
      <alignment horizontal="center" vertical="center" shrinkToFit="1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0" borderId="41" xfId="64" applyFont="1" applyFill="1" applyBorder="1" applyAlignment="1">
      <alignment horizontal="center" vertical="center" shrinkToFit="1"/>
      <protection/>
    </xf>
    <xf numFmtId="0" fontId="4" fillId="0" borderId="42" xfId="64" applyFont="1" applyFill="1" applyBorder="1" applyAlignment="1">
      <alignment horizontal="center" vertical="center" shrinkToFit="1"/>
      <protection/>
    </xf>
    <xf numFmtId="0" fontId="4" fillId="0" borderId="43" xfId="63" applyFont="1" applyFill="1" applyBorder="1" applyAlignment="1">
      <alignment horizontal="center" vertical="center" shrinkToFit="1"/>
      <protection/>
    </xf>
    <xf numFmtId="0" fontId="4" fillId="0" borderId="44" xfId="64" applyFont="1" applyFill="1" applyBorder="1" applyAlignment="1">
      <alignment horizontal="center" vertical="center" shrinkToFit="1"/>
      <protection/>
    </xf>
    <xf numFmtId="178" fontId="4" fillId="0" borderId="18" xfId="63" applyNumberFormat="1" applyFont="1" applyBorder="1" applyAlignment="1">
      <alignment horizontal="center" vertical="center" shrinkToFit="1"/>
      <protection/>
    </xf>
    <xf numFmtId="0" fontId="4" fillId="0" borderId="22" xfId="63" applyFont="1" applyBorder="1" applyAlignment="1">
      <alignment horizontal="center" vertical="center"/>
      <protection/>
    </xf>
    <xf numFmtId="178" fontId="4" fillId="0" borderId="22" xfId="63" applyNumberFormat="1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/>
      <protection/>
    </xf>
    <xf numFmtId="178" fontId="4" fillId="0" borderId="16" xfId="63" applyNumberFormat="1" applyFont="1" applyBorder="1" applyAlignment="1">
      <alignment horizontal="center" vertical="center" shrinkToFit="1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8" fillId="0" borderId="45" xfId="63" applyFont="1" applyBorder="1" applyAlignment="1">
      <alignment horizontal="center" vertical="center" shrinkToFit="1"/>
      <protection/>
    </xf>
    <xf numFmtId="0" fontId="8" fillId="0" borderId="16" xfId="63" applyFont="1" applyBorder="1" applyAlignment="1">
      <alignment horizontal="center" vertical="center" shrinkToFit="1"/>
      <protection/>
    </xf>
    <xf numFmtId="0" fontId="8" fillId="0" borderId="46" xfId="63" applyFont="1" applyBorder="1" applyAlignment="1">
      <alignment horizontal="center" vertical="center" shrinkToFit="1"/>
      <protection/>
    </xf>
    <xf numFmtId="0" fontId="8" fillId="24" borderId="16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0" borderId="45" xfId="63" applyFont="1" applyBorder="1" applyAlignment="1">
      <alignment horizontal="center" vertical="center" shrinkToFit="1"/>
      <protection/>
    </xf>
    <xf numFmtId="0" fontId="4" fillId="0" borderId="46" xfId="63" applyFont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45" xfId="63" applyFont="1" applyFill="1" applyBorder="1" applyAlignment="1">
      <alignment horizontal="center" vertical="center" shrinkToFit="1"/>
      <protection/>
    </xf>
    <xf numFmtId="0" fontId="8" fillId="0" borderId="16" xfId="63" applyFont="1" applyFill="1" applyBorder="1" applyAlignment="1">
      <alignment horizontal="center" vertical="center" shrinkToFit="1"/>
      <protection/>
    </xf>
    <xf numFmtId="0" fontId="8" fillId="0" borderId="46" xfId="63" applyFont="1" applyFill="1" applyBorder="1" applyAlignment="1">
      <alignment horizontal="center" vertical="center" shrinkToFit="1"/>
      <protection/>
    </xf>
    <xf numFmtId="0" fontId="4" fillId="0" borderId="45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46" xfId="63" applyFont="1" applyFill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/>
      <protection/>
    </xf>
    <xf numFmtId="0" fontId="4" fillId="0" borderId="47" xfId="63" applyFont="1" applyFill="1" applyBorder="1" applyAlignment="1">
      <alignment horizontal="center" vertical="center" shrinkToFit="1"/>
      <protection/>
    </xf>
    <xf numFmtId="0" fontId="4" fillId="0" borderId="48" xfId="63" applyFont="1" applyFill="1" applyBorder="1" applyAlignment="1">
      <alignment horizontal="center" vertical="center" shrinkToFit="1"/>
      <protection/>
    </xf>
    <xf numFmtId="20" fontId="8" fillId="0" borderId="49" xfId="61" applyNumberFormat="1" applyFont="1" applyFill="1" applyBorder="1" applyAlignment="1">
      <alignment horizontal="center" vertical="center" shrinkToFit="1"/>
      <protection/>
    </xf>
    <xf numFmtId="0" fontId="4" fillId="0" borderId="50" xfId="63" applyFont="1" applyFill="1" applyBorder="1" applyAlignment="1">
      <alignment horizontal="center" vertical="center" shrinkToFit="1"/>
      <protection/>
    </xf>
    <xf numFmtId="0" fontId="4" fillId="0" borderId="43" xfId="63" applyFont="1" applyFill="1" applyBorder="1" applyAlignment="1">
      <alignment horizontal="center" vertical="center" shrinkToFit="1"/>
      <protection/>
    </xf>
    <xf numFmtId="0" fontId="8" fillId="0" borderId="42" xfId="64" applyFont="1" applyFill="1" applyBorder="1" applyAlignment="1">
      <alignment shrinkToFit="1"/>
      <protection/>
    </xf>
    <xf numFmtId="0" fontId="4" fillId="0" borderId="51" xfId="63" applyFont="1" applyFill="1" applyBorder="1" applyAlignment="1">
      <alignment horizontal="center" vertical="center" shrinkToFit="1"/>
      <protection/>
    </xf>
    <xf numFmtId="0" fontId="8" fillId="0" borderId="52" xfId="64" applyFont="1" applyFill="1" applyBorder="1" applyAlignment="1">
      <alignment shrinkToFit="1"/>
      <protection/>
    </xf>
    <xf numFmtId="20" fontId="8" fillId="0" borderId="48" xfId="61" applyNumberFormat="1" applyFont="1" applyFill="1" applyBorder="1" applyAlignment="1">
      <alignment horizontal="center" vertical="center" shrinkToFit="1"/>
      <protection/>
    </xf>
    <xf numFmtId="0" fontId="4" fillId="0" borderId="50" xfId="64" applyFont="1" applyFill="1" applyBorder="1" applyAlignment="1">
      <alignment horizontal="center" vertical="center" shrinkToFit="1"/>
      <protection/>
    </xf>
    <xf numFmtId="20" fontId="8" fillId="0" borderId="51" xfId="61" applyNumberFormat="1" applyFont="1" applyFill="1" applyBorder="1" applyAlignment="1">
      <alignment horizontal="center" vertical="center" shrinkToFit="1"/>
      <protection/>
    </xf>
    <xf numFmtId="56" fontId="8" fillId="0" borderId="53" xfId="64" applyNumberFormat="1" applyFont="1" applyFill="1" applyBorder="1" applyAlignment="1">
      <alignment horizontal="center" vertical="center" shrinkToFit="1"/>
      <protection/>
    </xf>
    <xf numFmtId="56" fontId="8" fillId="0" borderId="54" xfId="64" applyNumberFormat="1" applyFont="1" applyFill="1" applyBorder="1" applyAlignment="1">
      <alignment horizontal="center" vertical="center" shrinkToFit="1"/>
      <protection/>
    </xf>
    <xf numFmtId="0" fontId="4" fillId="0" borderId="49" xfId="64" applyFont="1" applyFill="1" applyBorder="1" applyAlignment="1">
      <alignment horizontal="center" vertical="center" shrinkToFit="1"/>
      <protection/>
    </xf>
    <xf numFmtId="0" fontId="4" fillId="0" borderId="40" xfId="64" applyFont="1" applyFill="1" applyBorder="1" applyAlignment="1">
      <alignment horizontal="center" vertical="center" shrinkToFit="1"/>
      <protection/>
    </xf>
    <xf numFmtId="0" fontId="4" fillId="0" borderId="55" xfId="64" applyFont="1" applyFill="1" applyBorder="1" applyAlignment="1">
      <alignment horizontal="center" vertical="center" shrinkToFit="1"/>
      <protection/>
    </xf>
    <xf numFmtId="0" fontId="4" fillId="0" borderId="56" xfId="64" applyFont="1" applyFill="1" applyBorder="1" applyAlignment="1">
      <alignment horizontal="center" vertical="center" shrinkToFit="1"/>
      <protection/>
    </xf>
    <xf numFmtId="0" fontId="4" fillId="0" borderId="57" xfId="64" applyFont="1" applyFill="1" applyBorder="1" applyAlignment="1">
      <alignment horizontal="center" vertical="center" shrinkToFit="1"/>
      <protection/>
    </xf>
    <xf numFmtId="0" fontId="4" fillId="0" borderId="58" xfId="64" applyFont="1" applyFill="1" applyBorder="1" applyAlignment="1">
      <alignment horizontal="center" vertical="center" shrinkToFit="1"/>
      <protection/>
    </xf>
    <xf numFmtId="0" fontId="4" fillId="0" borderId="59" xfId="63" applyFont="1" applyFill="1" applyBorder="1" applyAlignment="1">
      <alignment horizontal="center" vertical="center" shrinkToFit="1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0" borderId="55" xfId="63" applyFont="1" applyFill="1" applyBorder="1" applyAlignment="1">
      <alignment horizontal="center" vertical="center" shrinkToFit="1"/>
      <protection/>
    </xf>
    <xf numFmtId="20" fontId="8" fillId="0" borderId="55" xfId="61" applyNumberFormat="1" applyFont="1" applyFill="1" applyBorder="1" applyAlignment="1">
      <alignment horizontal="center" vertical="center" shrinkToFit="1"/>
      <protection/>
    </xf>
    <xf numFmtId="0" fontId="4" fillId="0" borderId="49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4" fillId="0" borderId="55" xfId="63" applyFont="1" applyFill="1" applyBorder="1" applyAlignment="1">
      <alignment horizontal="center" vertical="center"/>
      <protection/>
    </xf>
    <xf numFmtId="0" fontId="4" fillId="0" borderId="6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61" xfId="63" applyFont="1" applyFill="1" applyBorder="1" applyAlignment="1">
      <alignment horizontal="center" vertical="center"/>
      <protection/>
    </xf>
    <xf numFmtId="0" fontId="4" fillId="0" borderId="56" xfId="63" applyFont="1" applyFill="1" applyBorder="1" applyAlignment="1">
      <alignment horizontal="center" vertical="center"/>
      <protection/>
    </xf>
    <xf numFmtId="0" fontId="4" fillId="0" borderId="57" xfId="63" applyFont="1" applyFill="1" applyBorder="1" applyAlignment="1">
      <alignment horizontal="center" vertical="center"/>
      <protection/>
    </xf>
    <xf numFmtId="0" fontId="4" fillId="0" borderId="58" xfId="63" applyFont="1" applyFill="1" applyBorder="1" applyAlignment="1">
      <alignment horizontal="center" vertical="center"/>
      <protection/>
    </xf>
    <xf numFmtId="0" fontId="4" fillId="0" borderId="49" xfId="63" applyFont="1" applyFill="1" applyBorder="1" applyAlignment="1">
      <alignment horizontal="center" vertical="center" shrinkToFit="1"/>
      <protection/>
    </xf>
    <xf numFmtId="0" fontId="4" fillId="0" borderId="62" xfId="63" applyFont="1" applyFill="1" applyBorder="1" applyAlignment="1">
      <alignment horizontal="center" vertical="center" shrinkToFit="1"/>
      <protection/>
    </xf>
    <xf numFmtId="0" fontId="10" fillId="0" borderId="63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38" xfId="61" applyFont="1" applyFill="1" applyBorder="1" applyAlignment="1">
      <alignment horizontal="center" vertical="center"/>
      <protection/>
    </xf>
    <xf numFmtId="20" fontId="4" fillId="0" borderId="63" xfId="61" applyNumberFormat="1" applyFont="1" applyFill="1" applyBorder="1" applyAlignment="1">
      <alignment horizontal="center" vertical="center"/>
      <protection/>
    </xf>
    <xf numFmtId="20" fontId="4" fillId="0" borderId="38" xfId="61" applyNumberFormat="1" applyFont="1" applyFill="1" applyBorder="1" applyAlignment="1">
      <alignment horizontal="center" vertical="center"/>
      <protection/>
    </xf>
    <xf numFmtId="0" fontId="4" fillId="24" borderId="63" xfId="61" applyFont="1" applyFill="1" applyBorder="1" applyAlignment="1">
      <alignment horizontal="center" vertical="center"/>
      <protection/>
    </xf>
    <xf numFmtId="0" fontId="4" fillId="24" borderId="15" xfId="61" applyFont="1" applyFill="1" applyBorder="1" applyAlignment="1">
      <alignment horizontal="center" vertical="center"/>
      <protection/>
    </xf>
    <xf numFmtId="0" fontId="4" fillId="24" borderId="64" xfId="61" applyFont="1" applyFill="1" applyBorder="1" applyAlignment="1">
      <alignment horizontal="center" vertical="center"/>
      <protection/>
    </xf>
    <xf numFmtId="0" fontId="14" fillId="0" borderId="65" xfId="62" applyFont="1" applyFill="1" applyBorder="1" applyAlignment="1">
      <alignment horizontal="center" vertical="center"/>
      <protection/>
    </xf>
    <xf numFmtId="0" fontId="14" fillId="0" borderId="24" xfId="62" applyFont="1" applyFill="1" applyBorder="1" applyAlignment="1">
      <alignment horizontal="center" vertical="center"/>
      <protection/>
    </xf>
    <xf numFmtId="0" fontId="14" fillId="0" borderId="66" xfId="62" applyFont="1" applyFill="1" applyBorder="1" applyAlignment="1">
      <alignment horizontal="center" vertical="center"/>
      <protection/>
    </xf>
    <xf numFmtId="0" fontId="8" fillId="0" borderId="67" xfId="63" applyFont="1" applyFill="1" applyBorder="1" applyAlignment="1">
      <alignment horizontal="center" vertical="center"/>
      <protection/>
    </xf>
    <xf numFmtId="0" fontId="8" fillId="0" borderId="68" xfId="63" applyFont="1" applyBorder="1">
      <alignment vertical="center"/>
      <protection/>
    </xf>
    <xf numFmtId="0" fontId="8" fillId="0" borderId="69" xfId="63" applyFont="1" applyBorder="1">
      <alignment vertical="center"/>
      <protection/>
    </xf>
    <xf numFmtId="0" fontId="8" fillId="0" borderId="70" xfId="63" applyFont="1" applyBorder="1">
      <alignment vertical="center"/>
      <protection/>
    </xf>
    <xf numFmtId="0" fontId="8" fillId="0" borderId="68" xfId="63" applyFont="1" applyFill="1" applyBorder="1" applyAlignment="1">
      <alignment horizontal="center" vertical="center"/>
      <protection/>
    </xf>
    <xf numFmtId="0" fontId="8" fillId="0" borderId="69" xfId="63" applyFont="1" applyFill="1" applyBorder="1" applyAlignment="1">
      <alignment horizontal="center" vertical="center"/>
      <protection/>
    </xf>
    <xf numFmtId="0" fontId="8" fillId="0" borderId="70" xfId="63" applyFont="1" applyFill="1" applyBorder="1" applyAlignment="1">
      <alignment horizontal="center" vertical="center"/>
      <protection/>
    </xf>
    <xf numFmtId="0" fontId="4" fillId="0" borderId="71" xfId="63" applyFont="1" applyFill="1" applyBorder="1" applyAlignment="1">
      <alignment horizontal="center" vertical="center"/>
      <protection/>
    </xf>
    <xf numFmtId="0" fontId="4" fillId="0" borderId="72" xfId="63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 shrinkToFit="1"/>
      <protection/>
    </xf>
    <xf numFmtId="0" fontId="9" fillId="0" borderId="74" xfId="61" applyFont="1" applyFill="1" applyBorder="1" applyAlignment="1">
      <alignment horizontal="center" vertical="center" shrinkToFit="1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75" xfId="63" applyFont="1" applyBorder="1" applyAlignment="1">
      <alignment horizontal="center" vertical="center"/>
      <protection/>
    </xf>
    <xf numFmtId="0" fontId="4" fillId="0" borderId="76" xfId="61" applyFont="1" applyFill="1" applyBorder="1" applyAlignment="1">
      <alignment horizontal="center" vertical="center" shrinkToFit="1"/>
      <protection/>
    </xf>
    <xf numFmtId="0" fontId="4" fillId="0" borderId="74" xfId="61" applyFont="1" applyFill="1" applyBorder="1" applyAlignment="1">
      <alignment horizontal="center" vertical="center" shrinkToFit="1"/>
      <protection/>
    </xf>
    <xf numFmtId="0" fontId="11" fillId="25" borderId="0" xfId="63" applyFont="1" applyFill="1" applyBorder="1" applyAlignment="1">
      <alignment horizontal="center" vertical="center"/>
      <protection/>
    </xf>
    <xf numFmtId="0" fontId="11" fillId="25" borderId="77" xfId="63" applyFont="1" applyFill="1" applyBorder="1" applyAlignment="1">
      <alignment horizontal="center" vertical="center"/>
      <protection/>
    </xf>
    <xf numFmtId="0" fontId="10" fillId="0" borderId="17" xfId="63" applyFont="1" applyFill="1" applyBorder="1" applyAlignment="1">
      <alignment horizontal="center" vertical="center" shrinkToFit="1"/>
      <protection/>
    </xf>
    <xf numFmtId="0" fontId="10" fillId="0" borderId="20" xfId="63" applyFont="1" applyFill="1" applyBorder="1" applyAlignment="1">
      <alignment horizontal="center" vertical="center" shrinkToFit="1"/>
      <protection/>
    </xf>
    <xf numFmtId="0" fontId="10" fillId="0" borderId="75" xfId="63" applyFont="1" applyFill="1" applyBorder="1" applyAlignment="1">
      <alignment horizontal="center" vertical="center" shrinkToFit="1"/>
      <protection/>
    </xf>
    <xf numFmtId="0" fontId="4" fillId="0" borderId="63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64" xfId="61" applyFont="1" applyFill="1" applyBorder="1" applyAlignment="1">
      <alignment horizontal="center" vertical="center"/>
      <protection/>
    </xf>
    <xf numFmtId="0" fontId="4" fillId="0" borderId="78" xfId="61" applyFont="1" applyFill="1" applyBorder="1" applyAlignment="1">
      <alignment horizontal="center" vertical="center"/>
      <protection/>
    </xf>
    <xf numFmtId="0" fontId="4" fillId="0" borderId="38" xfId="61" applyFont="1" applyFill="1" applyBorder="1" applyAlignment="1">
      <alignment horizontal="center" vertical="center"/>
      <protection/>
    </xf>
    <xf numFmtId="0" fontId="0" fillId="0" borderId="75" xfId="63" applyBorder="1">
      <alignment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24" borderId="78" xfId="61" applyFont="1" applyFill="1" applyBorder="1" applyAlignment="1">
      <alignment horizontal="center" vertical="center"/>
      <protection/>
    </xf>
    <xf numFmtId="0" fontId="4" fillId="24" borderId="38" xfId="61" applyFont="1" applyFill="1" applyBorder="1" applyAlignment="1">
      <alignment horizontal="center" vertical="center"/>
      <protection/>
    </xf>
    <xf numFmtId="20" fontId="4" fillId="0" borderId="16" xfId="61" applyNumberFormat="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7" fillId="25" borderId="36" xfId="63" applyFont="1" applyFill="1" applyBorder="1" applyAlignment="1">
      <alignment horizontal="center" vertical="center"/>
      <protection/>
    </xf>
    <xf numFmtId="20" fontId="4" fillId="0" borderId="67" xfId="63" applyNumberFormat="1" applyFont="1" applyBorder="1" applyAlignment="1">
      <alignment horizontal="center" vertical="center"/>
      <protection/>
    </xf>
    <xf numFmtId="20" fontId="4" fillId="0" borderId="68" xfId="63" applyNumberFormat="1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20" fontId="4" fillId="0" borderId="79" xfId="63" applyNumberFormat="1" applyFont="1" applyBorder="1" applyAlignment="1">
      <alignment horizontal="center" vertical="center"/>
      <protection/>
    </xf>
    <xf numFmtId="20" fontId="4" fillId="0" borderId="80" xfId="63" applyNumberFormat="1" applyFont="1" applyBorder="1" applyAlignment="1">
      <alignment horizontal="center" vertical="center"/>
      <protection/>
    </xf>
    <xf numFmtId="0" fontId="4" fillId="0" borderId="79" xfId="64" applyFont="1" applyFill="1" applyBorder="1" applyAlignment="1">
      <alignment horizontal="center" vertical="center"/>
      <protection/>
    </xf>
    <xf numFmtId="0" fontId="4" fillId="0" borderId="28" xfId="64" applyFont="1" applyFill="1" applyBorder="1" applyAlignment="1">
      <alignment horizontal="center" vertical="center"/>
      <protection/>
    </xf>
    <xf numFmtId="0" fontId="4" fillId="0" borderId="81" xfId="64" applyFont="1" applyFill="1" applyBorder="1" applyAlignment="1">
      <alignment horizontal="center" vertical="center"/>
      <protection/>
    </xf>
    <xf numFmtId="0" fontId="8" fillId="0" borderId="82" xfId="64" applyFont="1" applyFill="1" applyBorder="1">
      <alignment/>
      <protection/>
    </xf>
    <xf numFmtId="0" fontId="8" fillId="0" borderId="27" xfId="64" applyFont="1" applyFill="1" applyBorder="1">
      <alignment/>
      <protection/>
    </xf>
    <xf numFmtId="0" fontId="10" fillId="0" borderId="79" xfId="63" applyFont="1" applyFill="1" applyBorder="1" applyAlignment="1">
      <alignment horizontal="center" vertical="center"/>
      <protection/>
    </xf>
    <xf numFmtId="0" fontId="10" fillId="0" borderId="28" xfId="63" applyFont="1" applyFill="1" applyBorder="1" applyAlignment="1">
      <alignment horizontal="center" vertical="center"/>
      <protection/>
    </xf>
    <xf numFmtId="0" fontId="10" fillId="0" borderId="81" xfId="63" applyFont="1" applyFill="1" applyBorder="1" applyAlignment="1">
      <alignment horizontal="center" vertical="center"/>
      <protection/>
    </xf>
    <xf numFmtId="20" fontId="8" fillId="0" borderId="17" xfId="61" applyNumberFormat="1" applyFont="1" applyFill="1" applyBorder="1" applyAlignment="1">
      <alignment horizontal="center" vertical="center"/>
      <protection/>
    </xf>
    <xf numFmtId="20" fontId="8" fillId="0" borderId="75" xfId="61" applyNumberFormat="1" applyFont="1" applyFill="1" applyBorder="1" applyAlignment="1">
      <alignment horizontal="center" vertical="center"/>
      <protection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4" fillId="0" borderId="83" xfId="64" applyFont="1" applyFill="1" applyBorder="1" applyAlignment="1">
      <alignment horizontal="center" vertical="center"/>
      <protection/>
    </xf>
    <xf numFmtId="0" fontId="8" fillId="0" borderId="84" xfId="64" applyFont="1" applyFill="1" applyBorder="1">
      <alignment/>
      <protection/>
    </xf>
    <xf numFmtId="0" fontId="8" fillId="0" borderId="19" xfId="64" applyFont="1" applyFill="1" applyBorder="1">
      <alignment/>
      <protection/>
    </xf>
    <xf numFmtId="0" fontId="10" fillId="0" borderId="17" xfId="63" applyFont="1" applyFill="1" applyBorder="1" applyAlignment="1">
      <alignment horizontal="center" vertical="center"/>
      <protection/>
    </xf>
    <xf numFmtId="0" fontId="10" fillId="0" borderId="20" xfId="63" applyFont="1" applyFill="1" applyBorder="1" applyAlignment="1">
      <alignment horizontal="center" vertical="center"/>
      <protection/>
    </xf>
    <xf numFmtId="0" fontId="10" fillId="0" borderId="83" xfId="63" applyFont="1" applyFill="1" applyBorder="1" applyAlignment="1">
      <alignment horizontal="center" vertical="center"/>
      <protection/>
    </xf>
    <xf numFmtId="0" fontId="10" fillId="0" borderId="85" xfId="63" applyFont="1" applyFill="1" applyBorder="1" applyAlignment="1">
      <alignment horizontal="center" vertical="center"/>
      <protection/>
    </xf>
    <xf numFmtId="0" fontId="10" fillId="0" borderId="75" xfId="63" applyFont="1" applyFill="1" applyBorder="1" applyAlignment="1">
      <alignment horizontal="center" vertical="center"/>
      <protection/>
    </xf>
    <xf numFmtId="0" fontId="10" fillId="0" borderId="86" xfId="63" applyFont="1" applyFill="1" applyBorder="1" applyAlignment="1">
      <alignment horizontal="center" vertical="center"/>
      <protection/>
    </xf>
    <xf numFmtId="0" fontId="10" fillId="0" borderId="80" xfId="63" applyFont="1" applyFill="1" applyBorder="1" applyAlignment="1">
      <alignment horizontal="center" vertical="center"/>
      <protection/>
    </xf>
    <xf numFmtId="0" fontId="10" fillId="0" borderId="87" xfId="63" applyFont="1" applyFill="1" applyBorder="1" applyAlignment="1">
      <alignment horizontal="center" vertical="center"/>
      <protection/>
    </xf>
    <xf numFmtId="0" fontId="10" fillId="0" borderId="24" xfId="63" applyFont="1" applyFill="1" applyBorder="1" applyAlignment="1">
      <alignment horizontal="center" vertical="center"/>
      <protection/>
    </xf>
    <xf numFmtId="0" fontId="10" fillId="0" borderId="66" xfId="63" applyFont="1" applyFill="1" applyBorder="1" applyAlignment="1">
      <alignment horizontal="center" vertical="center"/>
      <protection/>
    </xf>
    <xf numFmtId="0" fontId="4" fillId="0" borderId="67" xfId="63" applyFont="1" applyBorder="1" applyAlignment="1">
      <alignment horizontal="center" vertical="center"/>
      <protection/>
    </xf>
    <xf numFmtId="0" fontId="4" fillId="0" borderId="88" xfId="63" applyFont="1" applyBorder="1" applyAlignment="1">
      <alignment horizontal="center" vertical="center"/>
      <protection/>
    </xf>
    <xf numFmtId="0" fontId="4" fillId="0" borderId="68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70" xfId="63" applyFont="1" applyBorder="1" applyAlignment="1">
      <alignment horizontal="center" vertical="center"/>
      <protection/>
    </xf>
    <xf numFmtId="20" fontId="8" fillId="0" borderId="65" xfId="61" applyNumberFormat="1" applyFont="1" applyFill="1" applyBorder="1" applyAlignment="1">
      <alignment horizontal="center" vertical="center"/>
      <protection/>
    </xf>
    <xf numFmtId="20" fontId="8" fillId="0" borderId="66" xfId="61" applyNumberFormat="1" applyFont="1" applyFill="1" applyBorder="1" applyAlignment="1">
      <alignment horizontal="center" vertical="center"/>
      <protection/>
    </xf>
    <xf numFmtId="0" fontId="4" fillId="0" borderId="65" xfId="64" applyFont="1" applyFill="1" applyBorder="1" applyAlignment="1">
      <alignment horizontal="center" vertical="center"/>
      <protection/>
    </xf>
    <xf numFmtId="0" fontId="4" fillId="0" borderId="24" xfId="64" applyFont="1" applyFill="1" applyBorder="1" applyAlignment="1">
      <alignment horizontal="center" vertical="center"/>
      <protection/>
    </xf>
    <xf numFmtId="0" fontId="4" fillId="0" borderId="89" xfId="64" applyFont="1" applyFill="1" applyBorder="1" applyAlignment="1">
      <alignment horizontal="center" vertical="center"/>
      <protection/>
    </xf>
    <xf numFmtId="0" fontId="8" fillId="0" borderId="90" xfId="64" applyFont="1" applyFill="1" applyBorder="1">
      <alignment/>
      <protection/>
    </xf>
    <xf numFmtId="0" fontId="8" fillId="0" borderId="23" xfId="64" applyFont="1" applyFill="1" applyBorder="1">
      <alignment/>
      <protection/>
    </xf>
    <xf numFmtId="0" fontId="10" fillId="0" borderId="65" xfId="63" applyFont="1" applyFill="1" applyBorder="1" applyAlignment="1">
      <alignment horizontal="center" vertical="center"/>
      <protection/>
    </xf>
    <xf numFmtId="0" fontId="10" fillId="0" borderId="89" xfId="63" applyFont="1" applyFill="1" applyBorder="1" applyAlignment="1">
      <alignment horizontal="center" vertical="center"/>
      <protection/>
    </xf>
    <xf numFmtId="0" fontId="4" fillId="0" borderId="63" xfId="64" applyFont="1" applyFill="1" applyBorder="1" applyAlignment="1">
      <alignment horizontal="center" vertical="center" shrinkToFit="1"/>
      <protection/>
    </xf>
    <xf numFmtId="0" fontId="4" fillId="0" borderId="15" xfId="64" applyFont="1" applyFill="1" applyBorder="1" applyAlignment="1">
      <alignment horizontal="center" vertical="center" shrinkToFit="1"/>
      <protection/>
    </xf>
    <xf numFmtId="0" fontId="4" fillId="0" borderId="38" xfId="64" applyFont="1" applyFill="1" applyBorder="1" applyAlignment="1">
      <alignment horizontal="center" vertical="center" shrinkToFit="1"/>
      <protection/>
    </xf>
    <xf numFmtId="0" fontId="4" fillId="0" borderId="51" xfId="64" applyFont="1" applyFill="1" applyBorder="1" applyAlignment="1">
      <alignment horizontal="center" vertical="center" shrinkToFit="1"/>
      <protection/>
    </xf>
    <xf numFmtId="0" fontId="4" fillId="0" borderId="43" xfId="64" applyFont="1" applyFill="1" applyBorder="1" applyAlignment="1">
      <alignment horizontal="center" vertical="center" shrinkToFit="1"/>
      <protection/>
    </xf>
    <xf numFmtId="20" fontId="8" fillId="0" borderId="63" xfId="61" applyNumberFormat="1" applyFont="1" applyFill="1" applyBorder="1" applyAlignment="1">
      <alignment horizontal="center" vertical="center" shrinkToFit="1"/>
      <protection/>
    </xf>
    <xf numFmtId="20" fontId="8" fillId="0" borderId="38" xfId="61" applyNumberFormat="1" applyFont="1" applyFill="1" applyBorder="1" applyAlignment="1">
      <alignment horizontal="center" vertical="center" shrinkToFit="1"/>
      <protection/>
    </xf>
    <xf numFmtId="0" fontId="4" fillId="0" borderId="91" xfId="64" applyFont="1" applyFill="1" applyBorder="1" applyAlignment="1">
      <alignment horizontal="center" vertical="center" shrinkToFit="1"/>
      <protection/>
    </xf>
    <xf numFmtId="0" fontId="8" fillId="0" borderId="84" xfId="64" applyFont="1" applyFill="1" applyBorder="1" applyAlignment="1">
      <alignment shrinkToFit="1"/>
      <protection/>
    </xf>
    <xf numFmtId="0" fontId="8" fillId="0" borderId="19" xfId="64" applyFont="1" applyFill="1" applyBorder="1" applyAlignment="1">
      <alignment shrinkToFit="1"/>
      <protection/>
    </xf>
    <xf numFmtId="0" fontId="4" fillId="0" borderId="62" xfId="64" applyFont="1" applyFill="1" applyBorder="1" applyAlignment="1">
      <alignment horizontal="center" vertical="center" shrinkToFit="1"/>
      <protection/>
    </xf>
    <xf numFmtId="0" fontId="8" fillId="0" borderId="92" xfId="64" applyFont="1" applyFill="1" applyBorder="1" applyAlignment="1">
      <alignment shrinkToFit="1"/>
      <protection/>
    </xf>
    <xf numFmtId="0" fontId="8" fillId="0" borderId="39" xfId="64" applyFont="1" applyFill="1" applyBorder="1" applyAlignment="1">
      <alignment shrinkToFit="1"/>
      <protection/>
    </xf>
    <xf numFmtId="0" fontId="4" fillId="0" borderId="21" xfId="64" applyFont="1" applyFill="1" applyBorder="1" applyAlignment="1">
      <alignment horizontal="center" vertical="center" shrinkToFit="1"/>
      <protection/>
    </xf>
    <xf numFmtId="0" fontId="4" fillId="0" borderId="93" xfId="63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38" xfId="63" applyFont="1" applyFill="1" applyBorder="1" applyAlignment="1">
      <alignment horizontal="center" vertical="center" shrinkToFit="1"/>
      <protection/>
    </xf>
    <xf numFmtId="0" fontId="4" fillId="0" borderId="63" xfId="63" applyFont="1" applyFill="1" applyBorder="1" applyAlignment="1">
      <alignment horizontal="center" vertical="center" shrinkToFit="1"/>
      <protection/>
    </xf>
    <xf numFmtId="0" fontId="4" fillId="0" borderId="91" xfId="63" applyFont="1" applyFill="1" applyBorder="1" applyAlignment="1">
      <alignment horizontal="center" vertical="center" shrinkToFit="1"/>
      <protection/>
    </xf>
    <xf numFmtId="0" fontId="4" fillId="0" borderId="18" xfId="63" applyFont="1" applyBorder="1" applyAlignment="1">
      <alignment horizontal="center" vertical="center"/>
      <protection/>
    </xf>
    <xf numFmtId="0" fontId="11" fillId="17" borderId="0" xfId="63" applyFont="1" applyFill="1" applyBorder="1" applyAlignment="1">
      <alignment horizontal="center" vertical="center"/>
      <protection/>
    </xf>
    <xf numFmtId="0" fontId="11" fillId="17" borderId="77" xfId="63" applyFont="1" applyFill="1" applyBorder="1" applyAlignment="1">
      <alignment horizontal="center" vertical="center"/>
      <protection/>
    </xf>
    <xf numFmtId="0" fontId="10" fillId="0" borderId="69" xfId="63" applyFont="1" applyFill="1" applyBorder="1" applyAlignment="1">
      <alignment horizontal="center" vertical="center"/>
      <protection/>
    </xf>
    <xf numFmtId="0" fontId="10" fillId="0" borderId="36" xfId="63" applyFont="1" applyFill="1" applyBorder="1" applyAlignment="1">
      <alignment horizontal="center" vertical="center"/>
      <protection/>
    </xf>
    <xf numFmtId="0" fontId="10" fillId="0" borderId="94" xfId="63" applyFont="1" applyFill="1" applyBorder="1" applyAlignment="1">
      <alignment horizontal="center" vertical="center"/>
      <protection/>
    </xf>
    <xf numFmtId="0" fontId="10" fillId="0" borderId="95" xfId="63" applyFont="1" applyFill="1" applyBorder="1" applyAlignment="1">
      <alignment horizontal="center" vertical="center"/>
      <protection/>
    </xf>
    <xf numFmtId="0" fontId="10" fillId="0" borderId="70" xfId="63" applyFont="1" applyFill="1" applyBorder="1" applyAlignment="1">
      <alignment horizontal="center" vertical="center"/>
      <protection/>
    </xf>
    <xf numFmtId="0" fontId="4" fillId="0" borderId="94" xfId="64" applyFont="1" applyFill="1" applyBorder="1" applyAlignment="1">
      <alignment horizontal="center" vertical="center"/>
      <protection/>
    </xf>
    <xf numFmtId="0" fontId="8" fillId="0" borderId="96" xfId="64" applyFont="1" applyFill="1" applyBorder="1">
      <alignment/>
      <protection/>
    </xf>
    <xf numFmtId="0" fontId="8" fillId="0" borderId="35" xfId="64" applyFont="1" applyFill="1" applyBorder="1">
      <alignment/>
      <protection/>
    </xf>
    <xf numFmtId="0" fontId="9" fillId="0" borderId="67" xfId="63" applyFont="1" applyFill="1" applyBorder="1" applyAlignment="1">
      <alignment horizontal="center" vertical="center" shrinkToFit="1"/>
      <protection/>
    </xf>
    <xf numFmtId="0" fontId="9" fillId="0" borderId="88" xfId="63" applyFont="1" applyFill="1" applyBorder="1" applyAlignment="1">
      <alignment horizontal="center" vertical="center" shrinkToFit="1"/>
      <protection/>
    </xf>
    <xf numFmtId="0" fontId="9" fillId="0" borderId="68" xfId="63" applyFont="1" applyFill="1" applyBorder="1" applyAlignment="1">
      <alignment horizontal="center" vertical="center" shrinkToFit="1"/>
      <protection/>
    </xf>
    <xf numFmtId="0" fontId="9" fillId="0" borderId="69" xfId="63" applyFont="1" applyFill="1" applyBorder="1" applyAlignment="1">
      <alignment horizontal="center" vertical="center" shrinkToFit="1"/>
      <protection/>
    </xf>
    <xf numFmtId="0" fontId="9" fillId="0" borderId="36" xfId="63" applyFont="1" applyFill="1" applyBorder="1" applyAlignment="1">
      <alignment horizontal="center" vertical="center" shrinkToFit="1"/>
      <protection/>
    </xf>
    <xf numFmtId="0" fontId="9" fillId="0" borderId="70" xfId="63" applyFont="1" applyFill="1" applyBorder="1" applyAlignment="1">
      <alignment horizontal="center" vertical="center" shrinkToFit="1"/>
      <protection/>
    </xf>
    <xf numFmtId="0" fontId="32" fillId="0" borderId="65" xfId="63" applyFont="1" applyFill="1" applyBorder="1" applyAlignment="1">
      <alignment horizontal="center" vertical="center"/>
      <protection/>
    </xf>
    <xf numFmtId="0" fontId="32" fillId="0" borderId="24" xfId="63" applyFont="1" applyFill="1" applyBorder="1" applyAlignment="1">
      <alignment horizontal="center" vertical="center"/>
      <protection/>
    </xf>
    <xf numFmtId="0" fontId="32" fillId="0" borderId="89" xfId="63" applyFont="1" applyFill="1" applyBorder="1" applyAlignment="1">
      <alignment horizontal="center" vertical="center"/>
      <protection/>
    </xf>
    <xf numFmtId="20" fontId="8" fillId="0" borderId="69" xfId="61" applyNumberFormat="1" applyFont="1" applyFill="1" applyBorder="1" applyAlignment="1">
      <alignment horizontal="center" vertical="center"/>
      <protection/>
    </xf>
    <xf numFmtId="20" fontId="8" fillId="0" borderId="70" xfId="61" applyNumberFormat="1" applyFont="1" applyFill="1" applyBorder="1" applyAlignment="1">
      <alignment horizontal="center" vertical="center"/>
      <protection/>
    </xf>
    <xf numFmtId="0" fontId="4" fillId="0" borderId="69" xfId="64" applyFont="1" applyFill="1" applyBorder="1" applyAlignment="1">
      <alignment horizontal="center" vertical="center"/>
      <protection/>
    </xf>
    <xf numFmtId="0" fontId="4" fillId="0" borderId="36" xfId="64" applyFont="1" applyFill="1" applyBorder="1" applyAlignment="1">
      <alignment horizontal="center" vertical="center"/>
      <protection/>
    </xf>
    <xf numFmtId="0" fontId="32" fillId="0" borderId="17" xfId="63" applyFont="1" applyFill="1" applyBorder="1" applyAlignment="1">
      <alignment horizontal="center" vertical="center"/>
      <protection/>
    </xf>
    <xf numFmtId="0" fontId="32" fillId="0" borderId="20" xfId="63" applyFont="1" applyFill="1" applyBorder="1" applyAlignment="1">
      <alignment horizontal="center" vertical="center"/>
      <protection/>
    </xf>
    <xf numFmtId="0" fontId="32" fillId="0" borderId="83" xfId="63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 shrinkToFit="1"/>
      <protection/>
    </xf>
    <xf numFmtId="0" fontId="9" fillId="0" borderId="20" xfId="64" applyFont="1" applyFill="1" applyBorder="1" applyAlignment="1">
      <alignment horizontal="center" vertical="center" shrinkToFit="1"/>
      <protection/>
    </xf>
    <xf numFmtId="0" fontId="9" fillId="0" borderId="75" xfId="64" applyFont="1" applyFill="1" applyBorder="1" applyAlignment="1">
      <alignment horizontal="center" vertical="center" shrinkToFit="1"/>
      <protection/>
    </xf>
    <xf numFmtId="0" fontId="7" fillId="17" borderId="36" xfId="63" applyFont="1" applyFill="1" applyBorder="1" applyAlignment="1">
      <alignment horizontal="center" vertical="center"/>
      <protection/>
    </xf>
    <xf numFmtId="0" fontId="8" fillId="0" borderId="85" xfId="63" applyFont="1" applyFill="1" applyBorder="1" applyAlignment="1">
      <alignment horizontal="center" vertical="center" shrinkToFit="1"/>
      <protection/>
    </xf>
    <xf numFmtId="0" fontId="8" fillId="0" borderId="20" xfId="63" applyFont="1" applyFill="1" applyBorder="1" applyAlignment="1">
      <alignment horizontal="center" vertical="center" shrinkToFit="1"/>
      <protection/>
    </xf>
    <xf numFmtId="0" fontId="8" fillId="0" borderId="75" xfId="63" applyFont="1" applyFill="1" applyBorder="1" applyAlignment="1">
      <alignment horizontal="center" vertical="center" shrinkToFit="1"/>
      <protection/>
    </xf>
    <xf numFmtId="0" fontId="9" fillId="0" borderId="17" xfId="63" applyFont="1" applyFill="1" applyBorder="1" applyAlignment="1">
      <alignment horizontal="center" vertical="center" shrinkToFit="1"/>
      <protection/>
    </xf>
    <xf numFmtId="0" fontId="9" fillId="0" borderId="20" xfId="63" applyFont="1" applyFill="1" applyBorder="1" applyAlignment="1">
      <alignment horizontal="center" vertical="center" shrinkToFit="1"/>
      <protection/>
    </xf>
    <xf numFmtId="0" fontId="9" fillId="0" borderId="75" xfId="63" applyFont="1" applyFill="1" applyBorder="1" applyAlignment="1">
      <alignment horizontal="center" vertical="center" shrinkToFit="1"/>
      <protection/>
    </xf>
    <xf numFmtId="0" fontId="8" fillId="0" borderId="86" xfId="63" applyFont="1" applyFill="1" applyBorder="1" applyAlignment="1">
      <alignment horizontal="center" vertical="center"/>
      <protection/>
    </xf>
    <xf numFmtId="0" fontId="8" fillId="0" borderId="28" xfId="63" applyFont="1" applyFill="1" applyBorder="1" applyAlignment="1">
      <alignment horizontal="center" vertical="center"/>
      <protection/>
    </xf>
    <xf numFmtId="0" fontId="8" fillId="0" borderId="80" xfId="63" applyFont="1" applyFill="1" applyBorder="1" applyAlignment="1">
      <alignment horizontal="center" vertical="center"/>
      <protection/>
    </xf>
    <xf numFmtId="20" fontId="9" fillId="0" borderId="79" xfId="61" applyNumberFormat="1" applyFont="1" applyFill="1" applyBorder="1" applyAlignment="1">
      <alignment horizontal="center" vertical="center"/>
      <protection/>
    </xf>
    <xf numFmtId="20" fontId="9" fillId="0" borderId="80" xfId="61" applyNumberFormat="1" applyFont="1" applyFill="1" applyBorder="1" applyAlignment="1">
      <alignment horizontal="center" vertical="center"/>
      <protection/>
    </xf>
    <xf numFmtId="0" fontId="8" fillId="0" borderId="79" xfId="63" applyFont="1" applyFill="1" applyBorder="1" applyAlignment="1">
      <alignment horizontal="center" vertical="center"/>
      <protection/>
    </xf>
    <xf numFmtId="0" fontId="8" fillId="0" borderId="81" xfId="63" applyFont="1" applyFill="1" applyBorder="1" applyAlignment="1">
      <alignment horizontal="center" vertical="center"/>
      <protection/>
    </xf>
    <xf numFmtId="20" fontId="9" fillId="0" borderId="17" xfId="61" applyNumberFormat="1" applyFont="1" applyFill="1" applyBorder="1" applyAlignment="1">
      <alignment horizontal="center" vertical="center"/>
      <protection/>
    </xf>
    <xf numFmtId="20" fontId="9" fillId="0" borderId="75" xfId="61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83" xfId="63" applyFont="1" applyFill="1" applyBorder="1" applyAlignment="1">
      <alignment horizontal="center" vertical="center" shrinkToFit="1"/>
      <protection/>
    </xf>
    <xf numFmtId="0" fontId="8" fillId="0" borderId="85" xfId="63" applyFont="1" applyFill="1" applyBorder="1" applyAlignment="1">
      <alignment horizontal="center" vertical="center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8" fillId="0" borderId="75" xfId="63" applyFont="1" applyFill="1" applyBorder="1" applyAlignment="1">
      <alignment horizontal="center" vertical="center"/>
      <protection/>
    </xf>
    <xf numFmtId="20" fontId="9" fillId="0" borderId="65" xfId="61" applyNumberFormat="1" applyFont="1" applyFill="1" applyBorder="1" applyAlignment="1">
      <alignment horizontal="center" vertical="center"/>
      <protection/>
    </xf>
    <xf numFmtId="20" fontId="9" fillId="0" borderId="66" xfId="61" applyNumberFormat="1" applyFont="1" applyFill="1" applyBorder="1" applyAlignment="1">
      <alignment horizontal="center" vertical="center"/>
      <protection/>
    </xf>
    <xf numFmtId="0" fontId="8" fillId="0" borderId="65" xfId="63" applyFont="1" applyFill="1" applyBorder="1" applyAlignment="1">
      <alignment horizontal="center" vertical="center"/>
      <protection/>
    </xf>
    <xf numFmtId="0" fontId="8" fillId="0" borderId="24" xfId="63" applyFont="1" applyFill="1" applyBorder="1" applyAlignment="1">
      <alignment horizontal="center" vertical="center"/>
      <protection/>
    </xf>
    <xf numFmtId="0" fontId="8" fillId="0" borderId="89" xfId="63" applyFont="1" applyFill="1" applyBorder="1" applyAlignment="1">
      <alignment horizontal="center" vertical="center"/>
      <protection/>
    </xf>
    <xf numFmtId="0" fontId="8" fillId="0" borderId="87" xfId="63" applyFont="1" applyFill="1" applyBorder="1" applyAlignment="1">
      <alignment horizontal="center" vertical="center"/>
      <protection/>
    </xf>
    <xf numFmtId="0" fontId="8" fillId="0" borderId="66" xfId="63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83" xfId="6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4" fillId="17" borderId="36" xfId="63" applyFont="1" applyFill="1" applyBorder="1" applyAlignment="1">
      <alignment horizontal="center" vertical="center"/>
      <protection/>
    </xf>
    <xf numFmtId="0" fontId="0" fillId="17" borderId="36" xfId="0" applyFill="1" applyBorder="1" applyAlignment="1">
      <alignment horizontal="center" vertical="center"/>
    </xf>
    <xf numFmtId="0" fontId="4" fillId="12" borderId="36" xfId="63" applyFont="1" applyFill="1" applyBorder="1" applyAlignment="1">
      <alignment horizontal="center" vertical="center"/>
      <protection/>
    </xf>
    <xf numFmtId="0" fontId="0" fillId="12" borderId="36" xfId="0" applyFill="1" applyBorder="1" applyAlignment="1">
      <alignment horizontal="center" vertical="center"/>
    </xf>
    <xf numFmtId="0" fontId="4" fillId="0" borderId="93" xfId="64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horizontal="center" vertical="center"/>
    </xf>
    <xf numFmtId="0" fontId="9" fillId="0" borderId="97" xfId="63" applyFont="1" applyFill="1" applyBorder="1" applyAlignment="1">
      <alignment horizontal="center" vertical="center" shrinkToFit="1"/>
      <protection/>
    </xf>
    <xf numFmtId="0" fontId="9" fillId="0" borderId="98" xfId="63" applyFont="1" applyFill="1" applyBorder="1" applyAlignment="1">
      <alignment horizontal="center" vertical="center" shrinkToFit="1"/>
      <protection/>
    </xf>
    <xf numFmtId="0" fontId="9" fillId="0" borderId="99" xfId="63" applyFont="1" applyFill="1" applyBorder="1" applyAlignment="1">
      <alignment horizontal="center" vertical="center" shrinkToFit="1"/>
      <protection/>
    </xf>
    <xf numFmtId="0" fontId="9" fillId="0" borderId="100" xfId="63" applyFont="1" applyFill="1" applyBorder="1" applyAlignment="1">
      <alignment horizontal="center" vertical="center" shrinkToFit="1"/>
      <protection/>
    </xf>
    <xf numFmtId="0" fontId="9" fillId="0" borderId="101" xfId="63" applyFont="1" applyFill="1" applyBorder="1" applyAlignment="1">
      <alignment horizontal="center" vertical="center" shrinkToFit="1"/>
      <protection/>
    </xf>
    <xf numFmtId="0" fontId="9" fillId="0" borderId="102" xfId="63" applyFont="1" applyFill="1" applyBorder="1" applyAlignment="1">
      <alignment horizontal="center" vertical="center" shrinkToFit="1"/>
      <protection/>
    </xf>
    <xf numFmtId="0" fontId="4" fillId="0" borderId="90" xfId="64" applyFont="1" applyFill="1" applyBorder="1" applyAlignment="1">
      <alignment horizontal="center" vertical="center"/>
      <protection/>
    </xf>
    <xf numFmtId="0" fontId="4" fillId="0" borderId="82" xfId="64" applyFont="1" applyFill="1" applyBorder="1" applyAlignment="1">
      <alignment horizontal="center" vertical="center"/>
      <protection/>
    </xf>
    <xf numFmtId="0" fontId="7" fillId="25" borderId="103" xfId="63" applyFont="1" applyFill="1" applyBorder="1" applyAlignment="1">
      <alignment horizontal="center" vertical="center"/>
      <protection/>
    </xf>
    <xf numFmtId="0" fontId="7" fillId="25" borderId="57" xfId="63" applyFont="1" applyFill="1" applyBorder="1" applyAlignment="1">
      <alignment horizontal="center" vertical="center"/>
      <protection/>
    </xf>
    <xf numFmtId="0" fontId="7" fillId="17" borderId="103" xfId="63" applyFont="1" applyFill="1" applyBorder="1" applyAlignment="1">
      <alignment horizontal="center" vertical="center"/>
      <protection/>
    </xf>
    <xf numFmtId="0" fontId="7" fillId="17" borderId="57" xfId="63" applyFont="1" applyFill="1" applyBorder="1" applyAlignment="1">
      <alignment horizontal="center" vertical="center"/>
      <protection/>
    </xf>
    <xf numFmtId="20" fontId="8" fillId="0" borderId="97" xfId="61" applyNumberFormat="1" applyFont="1" applyFill="1" applyBorder="1" applyAlignment="1">
      <alignment horizontal="center" vertical="center" shrinkToFit="1"/>
      <protection/>
    </xf>
    <xf numFmtId="20" fontId="8" fillId="0" borderId="99" xfId="61" applyNumberFormat="1" applyFont="1" applyFill="1" applyBorder="1" applyAlignment="1">
      <alignment horizontal="center" vertical="center" shrinkToFit="1"/>
      <protection/>
    </xf>
    <xf numFmtId="0" fontId="4" fillId="0" borderId="97" xfId="63" applyFont="1" applyFill="1" applyBorder="1" applyAlignment="1">
      <alignment horizontal="center" vertical="center" shrinkToFit="1"/>
      <protection/>
    </xf>
    <xf numFmtId="0" fontId="4" fillId="0" borderId="98" xfId="63" applyFont="1" applyFill="1" applyBorder="1" applyAlignment="1">
      <alignment horizontal="center" vertical="center" shrinkToFit="1"/>
      <protection/>
    </xf>
    <xf numFmtId="0" fontId="4" fillId="0" borderId="104" xfId="63" applyFont="1" applyFill="1" applyBorder="1" applyAlignment="1">
      <alignment horizontal="center" vertical="center" shrinkToFit="1"/>
      <protection/>
    </xf>
    <xf numFmtId="0" fontId="4" fillId="0" borderId="23" xfId="64" applyFont="1" applyFill="1" applyBorder="1" applyAlignment="1">
      <alignment horizontal="center" vertical="center" shrinkToFit="1"/>
      <protection/>
    </xf>
    <xf numFmtId="0" fontId="4" fillId="0" borderId="98" xfId="63" applyFont="1" applyFill="1" applyBorder="1" applyAlignment="1">
      <alignment horizontal="center" vertical="center" shrinkToFit="1"/>
      <protection/>
    </xf>
    <xf numFmtId="0" fontId="4" fillId="0" borderId="25" xfId="64" applyFont="1" applyFill="1" applyBorder="1" applyAlignment="1">
      <alignment horizontal="center" vertical="center" shrinkToFit="1"/>
      <protection/>
    </xf>
    <xf numFmtId="0" fontId="4" fillId="0" borderId="104" xfId="64" applyFont="1" applyFill="1" applyBorder="1" applyAlignment="1">
      <alignment horizontal="center" vertical="center" shrinkToFit="1"/>
      <protection/>
    </xf>
    <xf numFmtId="0" fontId="8" fillId="0" borderId="90" xfId="64" applyFont="1" applyFill="1" applyBorder="1" applyAlignment="1">
      <alignment shrinkToFit="1"/>
      <protection/>
    </xf>
    <xf numFmtId="0" fontId="8" fillId="0" borderId="23" xfId="64" applyFont="1" applyFill="1" applyBorder="1" applyAlignment="1">
      <alignment shrinkToFit="1"/>
      <protection/>
    </xf>
    <xf numFmtId="0" fontId="4" fillId="0" borderId="25" xfId="64" applyFont="1" applyFill="1" applyBorder="1" applyAlignment="1">
      <alignment horizontal="center" vertical="center" shrinkToFit="1"/>
      <protection/>
    </xf>
    <xf numFmtId="0" fontId="4" fillId="0" borderId="105" xfId="63" applyFont="1" applyFill="1" applyBorder="1" applyAlignment="1">
      <alignment horizontal="center" vertical="center" shrinkToFit="1"/>
      <protection/>
    </xf>
    <xf numFmtId="0" fontId="4" fillId="0" borderId="99" xfId="63" applyFont="1" applyFill="1" applyBorder="1" applyAlignment="1">
      <alignment horizontal="center" vertical="center" shrinkToFit="1"/>
      <protection/>
    </xf>
    <xf numFmtId="0" fontId="4" fillId="0" borderId="97" xfId="64" applyFont="1" applyFill="1" applyBorder="1" applyAlignment="1">
      <alignment horizontal="center" vertical="center" shrinkToFit="1"/>
      <protection/>
    </xf>
    <xf numFmtId="0" fontId="4" fillId="0" borderId="98" xfId="64" applyFont="1" applyFill="1" applyBorder="1" applyAlignment="1">
      <alignment horizontal="center" vertical="center" shrinkToFit="1"/>
      <protection/>
    </xf>
    <xf numFmtId="0" fontId="4" fillId="0" borderId="106" xfId="63" applyFont="1" applyFill="1" applyBorder="1" applyAlignment="1">
      <alignment horizontal="center" vertical="center"/>
      <protection/>
    </xf>
    <xf numFmtId="20" fontId="8" fillId="0" borderId="107" xfId="61" applyNumberFormat="1" applyFont="1" applyFill="1" applyBorder="1" applyAlignment="1">
      <alignment horizontal="center" vertical="center" shrinkToFit="1"/>
      <protection/>
    </xf>
    <xf numFmtId="20" fontId="8" fillId="0" borderId="108" xfId="61" applyNumberFormat="1" applyFont="1" applyFill="1" applyBorder="1" applyAlignment="1">
      <alignment horizontal="center" vertical="center" shrinkToFit="1"/>
      <protection/>
    </xf>
    <xf numFmtId="0" fontId="4" fillId="0" borderId="109" xfId="64" applyFont="1" applyFill="1" applyBorder="1" applyAlignment="1">
      <alignment horizontal="center" vertical="center" shrinkToFit="1"/>
      <protection/>
    </xf>
    <xf numFmtId="0" fontId="8" fillId="0" borderId="110" xfId="64" applyFont="1" applyFill="1" applyBorder="1" applyAlignment="1">
      <alignment shrinkToFit="1"/>
      <protection/>
    </xf>
    <xf numFmtId="0" fontId="4" fillId="0" borderId="108" xfId="64" applyFont="1" applyFill="1" applyBorder="1" applyAlignment="1">
      <alignment horizontal="center" vertical="center" shrinkToFit="1"/>
      <protection/>
    </xf>
    <xf numFmtId="0" fontId="4" fillId="0" borderId="111" xfId="63" applyFont="1" applyFill="1" applyBorder="1" applyAlignment="1">
      <alignment horizontal="center" vertical="center" shrinkToFit="1"/>
      <protection/>
    </xf>
    <xf numFmtId="0" fontId="4" fillId="0" borderId="109" xfId="64" applyFont="1" applyFill="1" applyBorder="1" applyAlignment="1">
      <alignment horizontal="center" vertical="center" shrinkToFit="1"/>
      <protection/>
    </xf>
    <xf numFmtId="0" fontId="4" fillId="0" borderId="112" xfId="63" applyFont="1" applyFill="1" applyBorder="1" applyAlignment="1">
      <alignment horizontal="center" vertical="center" shrinkToFit="1"/>
      <protection/>
    </xf>
    <xf numFmtId="0" fontId="4" fillId="0" borderId="111" xfId="63" applyFont="1" applyFill="1" applyBorder="1" applyAlignment="1">
      <alignment horizontal="center" vertical="center" shrinkToFit="1"/>
      <protection/>
    </xf>
    <xf numFmtId="0" fontId="4" fillId="0" borderId="108" xfId="63" applyFont="1" applyFill="1" applyBorder="1" applyAlignment="1">
      <alignment horizontal="center" vertical="center" shrinkToFit="1"/>
      <protection/>
    </xf>
    <xf numFmtId="0" fontId="4" fillId="0" borderId="107" xfId="64" applyFont="1" applyFill="1" applyBorder="1" applyAlignment="1">
      <alignment horizontal="center" vertical="center" shrinkToFit="1"/>
      <protection/>
    </xf>
    <xf numFmtId="0" fontId="4" fillId="0" borderId="111" xfId="64" applyFont="1" applyFill="1" applyBorder="1" applyAlignment="1">
      <alignment horizontal="center" vertical="center" shrinkToFit="1"/>
      <protection/>
    </xf>
    <xf numFmtId="0" fontId="4" fillId="0" borderId="113" xfId="64" applyFont="1" applyFill="1" applyBorder="1" applyAlignment="1">
      <alignment horizontal="center" vertical="center" shrinkToFit="1"/>
      <protection/>
    </xf>
    <xf numFmtId="0" fontId="4" fillId="0" borderId="114" xfId="64" applyFont="1" applyFill="1" applyBorder="1" applyAlignment="1">
      <alignment horizontal="center" vertical="center" shrinkToFit="1"/>
      <protection/>
    </xf>
    <xf numFmtId="0" fontId="8" fillId="0" borderId="114" xfId="64" applyFont="1" applyFill="1" applyBorder="1" applyAlignment="1">
      <alignment shrinkToFit="1"/>
      <protection/>
    </xf>
    <xf numFmtId="20" fontId="8" fillId="0" borderId="100" xfId="61" applyNumberFormat="1" applyFont="1" applyFill="1" applyBorder="1" applyAlignment="1">
      <alignment horizontal="center" vertical="center" shrinkToFit="1"/>
      <protection/>
    </xf>
    <xf numFmtId="20" fontId="8" fillId="0" borderId="102" xfId="61" applyNumberFormat="1" applyFont="1" applyFill="1" applyBorder="1" applyAlignment="1">
      <alignment horizontal="center" vertical="center" shrinkToFit="1"/>
      <protection/>
    </xf>
    <xf numFmtId="0" fontId="4" fillId="0" borderId="100" xfId="64" applyFont="1" applyFill="1" applyBorder="1" applyAlignment="1">
      <alignment horizontal="center" vertical="center" shrinkToFit="1"/>
      <protection/>
    </xf>
    <xf numFmtId="0" fontId="4" fillId="0" borderId="101" xfId="64" applyFont="1" applyFill="1" applyBorder="1" applyAlignment="1">
      <alignment horizontal="center" vertical="center" shrinkToFit="1"/>
      <protection/>
    </xf>
    <xf numFmtId="0" fontId="4" fillId="0" borderId="27" xfId="64" applyFont="1" applyFill="1" applyBorder="1" applyAlignment="1">
      <alignment horizontal="center" vertical="center" shrinkToFit="1"/>
      <protection/>
    </xf>
    <xf numFmtId="0" fontId="4" fillId="0" borderId="101" xfId="63" applyFont="1" applyFill="1" applyBorder="1" applyAlignment="1">
      <alignment horizontal="center" vertical="center" shrinkToFit="1"/>
      <protection/>
    </xf>
    <xf numFmtId="0" fontId="4" fillId="0" borderId="29" xfId="64" applyFont="1" applyFill="1" applyBorder="1" applyAlignment="1">
      <alignment horizontal="center" vertical="center" shrinkToFit="1"/>
      <protection/>
    </xf>
    <xf numFmtId="0" fontId="4" fillId="0" borderId="115" xfId="64" applyFont="1" applyFill="1" applyBorder="1" applyAlignment="1">
      <alignment horizontal="center" vertical="center" shrinkToFit="1"/>
      <protection/>
    </xf>
    <xf numFmtId="0" fontId="8" fillId="0" borderId="82" xfId="64" applyFont="1" applyFill="1" applyBorder="1" applyAlignment="1">
      <alignment shrinkToFit="1"/>
      <protection/>
    </xf>
    <xf numFmtId="0" fontId="8" fillId="0" borderId="27" xfId="64" applyFont="1" applyFill="1" applyBorder="1" applyAlignment="1">
      <alignment shrinkToFit="1"/>
      <protection/>
    </xf>
    <xf numFmtId="0" fontId="4" fillId="0" borderId="100" xfId="63" applyFont="1" applyFill="1" applyBorder="1" applyAlignment="1">
      <alignment horizontal="center" vertical="center" shrinkToFit="1"/>
      <protection/>
    </xf>
    <xf numFmtId="0" fontId="4" fillId="0" borderId="101" xfId="63" applyFont="1" applyFill="1" applyBorder="1" applyAlignment="1">
      <alignment horizontal="center" vertical="center" shrinkToFit="1"/>
      <protection/>
    </xf>
    <xf numFmtId="0" fontId="4" fillId="0" borderId="115" xfId="63" applyFont="1" applyFill="1" applyBorder="1" applyAlignment="1">
      <alignment horizontal="center" vertical="center" shrinkToFit="1"/>
      <protection/>
    </xf>
    <xf numFmtId="0" fontId="4" fillId="0" borderId="116" xfId="63" applyFont="1" applyFill="1" applyBorder="1" applyAlignment="1">
      <alignment horizontal="center" vertical="center" shrinkToFit="1"/>
      <protection/>
    </xf>
    <xf numFmtId="0" fontId="4" fillId="0" borderId="102" xfId="63" applyFont="1" applyFill="1" applyBorder="1" applyAlignment="1">
      <alignment horizontal="center" vertical="center" shrinkToFit="1"/>
      <protection/>
    </xf>
    <xf numFmtId="0" fontId="33" fillId="0" borderId="97" xfId="63" applyFont="1" applyFill="1" applyBorder="1" applyAlignment="1">
      <alignment horizontal="center" vertical="center" shrinkToFit="1"/>
      <protection/>
    </xf>
    <xf numFmtId="0" fontId="33" fillId="0" borderId="98" xfId="63" applyFont="1" applyFill="1" applyBorder="1" applyAlignment="1">
      <alignment horizontal="center" vertical="center" shrinkToFit="1"/>
      <protection/>
    </xf>
    <xf numFmtId="0" fontId="33" fillId="0" borderId="104" xfId="63" applyFont="1" applyFill="1" applyBorder="1" applyAlignment="1">
      <alignment horizontal="center" vertical="center" shrinkToFit="1"/>
      <protection/>
    </xf>
    <xf numFmtId="0" fontId="33" fillId="0" borderId="105" xfId="63" applyFont="1" applyFill="1" applyBorder="1" applyAlignment="1">
      <alignment horizontal="center" vertical="center" shrinkToFit="1"/>
      <protection/>
    </xf>
    <xf numFmtId="0" fontId="33" fillId="0" borderId="100" xfId="64" applyFont="1" applyFill="1" applyBorder="1" applyAlignment="1">
      <alignment horizontal="center" vertical="center" shrinkToFit="1"/>
      <protection/>
    </xf>
    <xf numFmtId="0" fontId="33" fillId="0" borderId="101" xfId="64" applyFont="1" applyFill="1" applyBorder="1" applyAlignment="1">
      <alignment horizontal="center" vertical="center" shrinkToFit="1"/>
      <protection/>
    </xf>
    <xf numFmtId="0" fontId="33" fillId="0" borderId="116" xfId="63" applyFont="1" applyFill="1" applyBorder="1" applyAlignment="1">
      <alignment horizontal="center" vertical="center" shrinkToFit="1"/>
      <protection/>
    </xf>
    <xf numFmtId="0" fontId="33" fillId="0" borderId="101" xfId="63" applyFont="1" applyFill="1" applyBorder="1" applyAlignment="1">
      <alignment horizontal="center" vertical="center" shrinkToFit="1"/>
      <protection/>
    </xf>
    <xf numFmtId="56" fontId="33" fillId="0" borderId="97" xfId="64" applyNumberFormat="1" applyFont="1" applyFill="1" applyBorder="1" applyAlignment="1">
      <alignment horizontal="center" vertical="center"/>
      <protection/>
    </xf>
    <xf numFmtId="56" fontId="33" fillId="0" borderId="100" xfId="64" applyNumberFormat="1" applyFont="1" applyFill="1" applyBorder="1" applyAlignment="1">
      <alignment horizontal="center" vertical="center"/>
      <protection/>
    </xf>
    <xf numFmtId="20" fontId="4" fillId="0" borderId="16" xfId="63" applyNumberFormat="1" applyFont="1" applyFill="1" applyBorder="1" applyAlignment="1">
      <alignment horizontal="center" vertical="center"/>
      <protection/>
    </xf>
    <xf numFmtId="20" fontId="4" fillId="0" borderId="16" xfId="63" applyNumberFormat="1" applyFont="1" applyBorder="1" applyAlignment="1">
      <alignment horizontal="center" vertical="center"/>
      <protection/>
    </xf>
    <xf numFmtId="56" fontId="8" fillId="0" borderId="97" xfId="64" applyNumberFormat="1" applyFont="1" applyFill="1" applyBorder="1" applyAlignment="1">
      <alignment horizontal="center" vertical="center"/>
      <protection/>
    </xf>
    <xf numFmtId="56" fontId="8" fillId="0" borderId="98" xfId="64" applyNumberFormat="1" applyFont="1" applyFill="1" applyBorder="1" applyAlignment="1">
      <alignment horizontal="center" vertical="center"/>
      <protection/>
    </xf>
    <xf numFmtId="56" fontId="33" fillId="0" borderId="98" xfId="64" applyNumberFormat="1" applyFont="1" applyFill="1" applyBorder="1" applyAlignment="1">
      <alignment horizontal="center" vertical="center"/>
      <protection/>
    </xf>
    <xf numFmtId="20" fontId="4" fillId="0" borderId="22" xfId="63" applyNumberFormat="1" applyFont="1" applyFill="1" applyBorder="1" applyAlignment="1">
      <alignment horizontal="center" vertical="center"/>
      <protection/>
    </xf>
    <xf numFmtId="56" fontId="8" fillId="0" borderId="100" xfId="64" applyNumberFormat="1" applyFont="1" applyFill="1" applyBorder="1" applyAlignment="1">
      <alignment horizontal="center" vertical="center"/>
      <protection/>
    </xf>
    <xf numFmtId="56" fontId="8" fillId="0" borderId="101" xfId="64" applyNumberFormat="1" applyFont="1" applyFill="1" applyBorder="1" applyAlignment="1">
      <alignment horizontal="center" vertical="center"/>
      <protection/>
    </xf>
    <xf numFmtId="56" fontId="33" fillId="0" borderId="101" xfId="64" applyNumberFormat="1" applyFont="1" applyFill="1" applyBorder="1" applyAlignment="1">
      <alignment horizontal="center" vertical="center"/>
      <protection/>
    </xf>
    <xf numFmtId="20" fontId="4" fillId="0" borderId="26" xfId="63" applyNumberFormat="1" applyFont="1" applyFill="1" applyBorder="1" applyAlignment="1">
      <alignment horizontal="center" vertical="center"/>
      <protection/>
    </xf>
    <xf numFmtId="0" fontId="0" fillId="0" borderId="4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56" fontId="8" fillId="0" borderId="0" xfId="64" applyNumberFormat="1" applyFont="1" applyFill="1" applyBorder="1" applyAlignment="1">
      <alignment horizontal="center" vertical="center"/>
      <protection/>
    </xf>
    <xf numFmtId="56" fontId="33" fillId="0" borderId="0" xfId="64" applyNumberFormat="1" applyFont="1" applyFill="1" applyBorder="1" applyAlignment="1">
      <alignment horizontal="center" vertical="center"/>
      <protection/>
    </xf>
    <xf numFmtId="20" fontId="9" fillId="0" borderId="0" xfId="61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8" fillId="0" borderId="0" xfId="64" applyFont="1" applyFill="1" applyBorder="1">
      <alignment/>
      <protection/>
    </xf>
    <xf numFmtId="0" fontId="8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shrinkToFit="1"/>
      <protection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56" fontId="33" fillId="0" borderId="97" xfId="64" applyNumberFormat="1" applyFont="1" applyFill="1" applyBorder="1" applyAlignment="1">
      <alignment horizontal="center" vertical="center" shrinkToFit="1"/>
      <protection/>
    </xf>
    <xf numFmtId="56" fontId="33" fillId="0" borderId="100" xfId="64" applyNumberFormat="1" applyFont="1" applyFill="1" applyBorder="1" applyAlignment="1">
      <alignment horizontal="center" vertical="center" shrinkToFit="1"/>
      <protection/>
    </xf>
    <xf numFmtId="20" fontId="4" fillId="0" borderId="22" xfId="63" applyNumberFormat="1" applyFont="1" applyFill="1" applyBorder="1" applyAlignment="1">
      <alignment horizontal="center" vertical="center" shrinkToFit="1"/>
      <protection/>
    </xf>
    <xf numFmtId="20" fontId="4" fillId="0" borderId="99" xfId="63" applyNumberFormat="1" applyFont="1" applyFill="1" applyBorder="1" applyAlignment="1">
      <alignment horizontal="center" vertical="center" shrinkToFit="1"/>
      <protection/>
    </xf>
    <xf numFmtId="0" fontId="4" fillId="0" borderId="97" xfId="63" applyFont="1" applyBorder="1" applyAlignment="1">
      <alignment horizontal="center" vertical="center"/>
      <protection/>
    </xf>
    <xf numFmtId="0" fontId="4" fillId="0" borderId="98" xfId="63" applyFont="1" applyBorder="1" applyAlignment="1">
      <alignment horizontal="center" vertical="center"/>
      <protection/>
    </xf>
    <xf numFmtId="56" fontId="8" fillId="0" borderId="107" xfId="64" applyNumberFormat="1" applyFont="1" applyFill="1" applyBorder="1" applyAlignment="1">
      <alignment horizontal="center" vertical="center" shrinkToFit="1"/>
      <protection/>
    </xf>
    <xf numFmtId="56" fontId="8" fillId="0" borderId="111" xfId="64" applyNumberFormat="1" applyFont="1" applyFill="1" applyBorder="1" applyAlignment="1">
      <alignment horizontal="center" vertical="center" shrinkToFit="1"/>
      <protection/>
    </xf>
    <xf numFmtId="0" fontId="4" fillId="0" borderId="107" xfId="63" applyFont="1" applyBorder="1" applyAlignment="1">
      <alignment horizontal="center" vertical="center"/>
      <protection/>
    </xf>
    <xf numFmtId="0" fontId="4" fillId="0" borderId="111" xfId="63" applyFont="1" applyBorder="1" applyAlignment="1">
      <alignment horizontal="center" vertical="center"/>
      <protection/>
    </xf>
    <xf numFmtId="0" fontId="9" fillId="0" borderId="107" xfId="63" applyFont="1" applyFill="1" applyBorder="1" applyAlignment="1">
      <alignment horizontal="center" vertical="center" shrinkToFit="1"/>
      <protection/>
    </xf>
    <xf numFmtId="0" fontId="9" fillId="0" borderId="111" xfId="63" applyFont="1" applyFill="1" applyBorder="1" applyAlignment="1">
      <alignment horizontal="center" vertical="center" shrinkToFit="1"/>
      <protection/>
    </xf>
    <xf numFmtId="0" fontId="9" fillId="0" borderId="108" xfId="63" applyFont="1" applyFill="1" applyBorder="1" applyAlignment="1">
      <alignment horizontal="center" vertical="center" shrinkToFit="1"/>
      <protection/>
    </xf>
    <xf numFmtId="20" fontId="4" fillId="0" borderId="106" xfId="63" applyNumberFormat="1" applyFont="1" applyFill="1" applyBorder="1" applyAlignment="1">
      <alignment horizontal="center" vertical="center" shrinkToFit="1"/>
      <protection/>
    </xf>
    <xf numFmtId="56" fontId="8" fillId="0" borderId="100" xfId="64" applyNumberFormat="1" applyFont="1" applyFill="1" applyBorder="1" applyAlignment="1">
      <alignment horizontal="center" vertical="center" shrinkToFit="1"/>
      <protection/>
    </xf>
    <xf numFmtId="56" fontId="8" fillId="0" borderId="101" xfId="64" applyNumberFormat="1" applyFont="1" applyFill="1" applyBorder="1" applyAlignment="1">
      <alignment horizontal="center" vertical="center" shrinkToFit="1"/>
      <protection/>
    </xf>
    <xf numFmtId="0" fontId="4" fillId="0" borderId="100" xfId="63" applyFont="1" applyBorder="1" applyAlignment="1">
      <alignment horizontal="center" vertical="center"/>
      <protection/>
    </xf>
    <xf numFmtId="0" fontId="4" fillId="0" borderId="101" xfId="63" applyFont="1" applyBorder="1" applyAlignment="1">
      <alignment horizontal="center" vertical="center"/>
      <protection/>
    </xf>
    <xf numFmtId="20" fontId="4" fillId="0" borderId="26" xfId="63" applyNumberFormat="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56" fontId="33" fillId="0" borderId="101" xfId="64" applyNumberFormat="1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20" fontId="4" fillId="0" borderId="102" xfId="63" applyNumberFormat="1" applyFont="1" applyFill="1" applyBorder="1" applyAlignment="1">
      <alignment horizontal="center" vertical="center" shrinkToFit="1"/>
      <protection/>
    </xf>
    <xf numFmtId="56" fontId="33" fillId="0" borderId="98" xfId="64" applyNumberFormat="1" applyFont="1" applyFill="1" applyBorder="1" applyAlignment="1">
      <alignment horizontal="center" vertical="center" shrinkToFit="1"/>
      <protection/>
    </xf>
    <xf numFmtId="0" fontId="0" fillId="0" borderId="61" xfId="0" applyBorder="1" applyAlignment="1">
      <alignment horizontal="center" vertical="center"/>
    </xf>
    <xf numFmtId="0" fontId="33" fillId="0" borderId="97" xfId="63" applyFont="1" applyBorder="1" applyAlignment="1">
      <alignment horizontal="center" vertical="center"/>
      <protection/>
    </xf>
    <xf numFmtId="0" fontId="33" fillId="0" borderId="98" xfId="63" applyFont="1" applyBorder="1" applyAlignment="1">
      <alignment horizontal="center" vertical="center"/>
      <protection/>
    </xf>
    <xf numFmtId="0" fontId="33" fillId="0" borderId="100" xfId="63" applyFont="1" applyBorder="1" applyAlignment="1">
      <alignment horizontal="center" vertical="center"/>
      <protection/>
    </xf>
    <xf numFmtId="0" fontId="33" fillId="0" borderId="101" xfId="63" applyFont="1" applyBorder="1" applyAlignment="1">
      <alignment horizontal="center" vertical="center"/>
      <protection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56" fontId="4" fillId="0" borderId="0" xfId="64" applyNumberFormat="1" applyFont="1" applyFill="1" applyBorder="1" applyAlignment="1">
      <alignment horizontal="right" vertical="center"/>
      <protection/>
    </xf>
    <xf numFmtId="0" fontId="0" fillId="0" borderId="123" xfId="0" applyBorder="1" applyAlignment="1">
      <alignment vertical="center"/>
    </xf>
    <xf numFmtId="56" fontId="8" fillId="0" borderId="0" xfId="64" applyNumberFormat="1" applyFont="1" applyFill="1" applyBorder="1" applyAlignment="1">
      <alignment horizontal="center" vertical="center" shrinkToFit="1"/>
      <protection/>
    </xf>
    <xf numFmtId="56" fontId="33" fillId="0" borderId="0" xfId="64" applyNumberFormat="1" applyFont="1" applyFill="1" applyBorder="1" applyAlignment="1">
      <alignment horizontal="center" vertical="center" shrinkToFit="1"/>
      <protection/>
    </xf>
    <xf numFmtId="20" fontId="8" fillId="0" borderId="0" xfId="61" applyNumberFormat="1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20" fontId="4" fillId="0" borderId="0" xfId="63" applyNumberFormat="1" applyFont="1" applyFill="1" applyBorder="1" applyAlignment="1">
      <alignment horizontal="center" vertical="center" shrinkToFit="1"/>
      <protection/>
    </xf>
    <xf numFmtId="56" fontId="4" fillId="0" borderId="120" xfId="64" applyNumberFormat="1" applyFont="1" applyFill="1" applyBorder="1" applyAlignment="1">
      <alignment horizontal="right" vertical="center"/>
      <protection/>
    </xf>
    <xf numFmtId="0" fontId="0" fillId="0" borderId="124" xfId="0" applyBorder="1" applyAlignment="1">
      <alignment vertical="center"/>
    </xf>
    <xf numFmtId="0" fontId="34" fillId="17" borderId="0" xfId="63" applyFont="1" applyFill="1" applyBorder="1" applyAlignment="1">
      <alignment horizontal="center" vertical="center"/>
      <protection/>
    </xf>
    <xf numFmtId="0" fontId="34" fillId="25" borderId="0" xfId="63" applyFont="1" applyFill="1" applyBorder="1" applyAlignment="1">
      <alignment horizontal="center" vertical="center"/>
      <protection/>
    </xf>
    <xf numFmtId="0" fontId="4" fillId="3" borderId="73" xfId="61" applyFont="1" applyFill="1" applyBorder="1" applyAlignment="1">
      <alignment horizontal="center" vertical="center" shrinkToFit="1"/>
      <protection/>
    </xf>
    <xf numFmtId="0" fontId="4" fillId="3" borderId="74" xfId="61" applyFont="1" applyFill="1" applyBorder="1" applyAlignment="1">
      <alignment horizontal="center" vertical="center" shrinkToFit="1"/>
      <protection/>
    </xf>
    <xf numFmtId="0" fontId="9" fillId="3" borderId="73" xfId="61" applyFont="1" applyFill="1" applyBorder="1" applyAlignment="1">
      <alignment horizontal="center" vertical="center" shrinkToFit="1"/>
      <protection/>
    </xf>
    <xf numFmtId="0" fontId="9" fillId="3" borderId="74" xfId="61" applyFont="1" applyFill="1" applyBorder="1" applyAlignment="1">
      <alignment horizontal="center" vertical="center" shrinkToFit="1"/>
      <protection/>
    </xf>
    <xf numFmtId="0" fontId="4" fillId="3" borderId="76" xfId="6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 クラブユース U15宮城日程．結果 0429" xfId="61"/>
    <cellStyle name="標準_８チ‐ムリ‐グ表(原本）" xfId="62"/>
    <cellStyle name="標準_Cグループ日程(1)" xfId="63"/>
    <cellStyle name="標準_Sheet1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705225"/>
          <a:ext cx="2571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70675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60</xdr:row>
      <xdr:rowOff>9525</xdr:rowOff>
    </xdr:from>
    <xdr:to>
      <xdr:col>17</xdr:col>
      <xdr:colOff>0</xdr:colOff>
      <xdr:row>70</xdr:row>
      <xdr:rowOff>0</xdr:rowOff>
    </xdr:to>
    <xdr:sp>
      <xdr:nvSpPr>
        <xdr:cNvPr id="3" name="Line 1"/>
        <xdr:cNvSpPr>
          <a:spLocks/>
        </xdr:cNvSpPr>
      </xdr:nvSpPr>
      <xdr:spPr>
        <a:xfrm>
          <a:off x="1104900" y="11182350"/>
          <a:ext cx="32575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81</xdr:row>
      <xdr:rowOff>9525</xdr:rowOff>
    </xdr:from>
    <xdr:to>
      <xdr:col>14</xdr:col>
      <xdr:colOff>0</xdr:colOff>
      <xdr:row>89</xdr:row>
      <xdr:rowOff>0</xdr:rowOff>
    </xdr:to>
    <xdr:sp>
      <xdr:nvSpPr>
        <xdr:cNvPr id="4" name="Line 1"/>
        <xdr:cNvSpPr>
          <a:spLocks/>
        </xdr:cNvSpPr>
      </xdr:nvSpPr>
      <xdr:spPr>
        <a:xfrm>
          <a:off x="1143000" y="148399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100</xdr:row>
      <xdr:rowOff>0</xdr:rowOff>
    </xdr:from>
    <xdr:to>
      <xdr:col>14</xdr:col>
      <xdr:colOff>19050</xdr:colOff>
      <xdr:row>108</xdr:row>
      <xdr:rowOff>9525</xdr:rowOff>
    </xdr:to>
    <xdr:sp>
      <xdr:nvSpPr>
        <xdr:cNvPr id="5" name="Line 1"/>
        <xdr:cNvSpPr>
          <a:spLocks/>
        </xdr:cNvSpPr>
      </xdr:nvSpPr>
      <xdr:spPr>
        <a:xfrm>
          <a:off x="1104900" y="18183225"/>
          <a:ext cx="26289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9"/>
  <sheetViews>
    <sheetView workbookViewId="0" topLeftCell="A52">
      <selection activeCell="W84" sqref="W84:X85"/>
    </sheetView>
  </sheetViews>
  <sheetFormatPr defaultColWidth="9.00390625" defaultRowHeight="13.5"/>
  <cols>
    <col min="1" max="1" width="2.50390625" style="7" customWidth="1"/>
    <col min="2" max="2" width="12.25390625" style="7" customWidth="1"/>
    <col min="3" max="3" width="3.25390625" style="7" customWidth="1"/>
    <col min="4" max="4" width="2.00390625" style="7" customWidth="1"/>
    <col min="5" max="6" width="3.25390625" style="7" customWidth="1"/>
    <col min="7" max="7" width="2.00390625" style="7" customWidth="1"/>
    <col min="8" max="9" width="3.25390625" style="7" customWidth="1"/>
    <col min="10" max="10" width="2.00390625" style="7" customWidth="1"/>
    <col min="11" max="12" width="3.25390625" style="7" customWidth="1"/>
    <col min="13" max="13" width="2.00390625" style="7" customWidth="1"/>
    <col min="14" max="15" width="3.25390625" style="7" customWidth="1"/>
    <col min="16" max="16" width="2.00390625" style="7" customWidth="1"/>
    <col min="17" max="18" width="3.25390625" style="7" customWidth="1"/>
    <col min="19" max="19" width="2.00390625" style="7" customWidth="1"/>
    <col min="20" max="22" width="3.25390625" style="7" customWidth="1"/>
    <col min="23" max="23" width="2.00390625" style="7" customWidth="1"/>
    <col min="24" max="24" width="3.25390625" style="7" customWidth="1"/>
    <col min="25" max="25" width="2.00390625" style="7" customWidth="1"/>
    <col min="26" max="26" width="3.25390625" style="7" customWidth="1"/>
    <col min="27" max="27" width="2.00390625" style="10" customWidth="1"/>
    <col min="28" max="28" width="3.25390625" style="7" customWidth="1"/>
    <col min="29" max="29" width="2.00390625" style="7" customWidth="1"/>
    <col min="30" max="30" width="3.25390625" style="7" customWidth="1"/>
    <col min="31" max="31" width="2.00390625" style="7" customWidth="1"/>
    <col min="32" max="32" width="3.25390625" style="7" customWidth="1"/>
    <col min="33" max="33" width="2.00390625" style="7" customWidth="1"/>
    <col min="34" max="34" width="3.25390625" style="7" customWidth="1"/>
    <col min="35" max="16384" width="9.00390625" style="7" customWidth="1"/>
  </cols>
  <sheetData>
    <row r="1" spans="1:33" ht="24" customHeight="1">
      <c r="A1" s="297" t="s">
        <v>17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6"/>
      <c r="AG1" s="6"/>
    </row>
    <row r="2" spans="1:33" ht="21" customHeight="1">
      <c r="A2" s="298" t="s">
        <v>18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8"/>
      <c r="AG2" s="8"/>
    </row>
    <row r="3" spans="2:34" ht="15" customHeight="1">
      <c r="B3" s="28" t="s">
        <v>47</v>
      </c>
      <c r="D3" s="299" t="s">
        <v>48</v>
      </c>
      <c r="E3" s="300"/>
      <c r="F3" s="300"/>
      <c r="G3" s="300"/>
      <c r="H3" s="300"/>
      <c r="J3" s="301" t="s">
        <v>49</v>
      </c>
      <c r="K3" s="302"/>
      <c r="L3" s="302"/>
      <c r="M3" s="302"/>
      <c r="N3" s="302"/>
      <c r="P3" s="301" t="s">
        <v>50</v>
      </c>
      <c r="Q3" s="302"/>
      <c r="R3" s="302"/>
      <c r="S3" s="302"/>
      <c r="T3" s="302"/>
      <c r="V3" s="301" t="s">
        <v>50</v>
      </c>
      <c r="W3" s="302"/>
      <c r="X3" s="302"/>
      <c r="Y3" s="302"/>
      <c r="Z3" s="302"/>
      <c r="AB3" s="11"/>
      <c r="AC3" s="11"/>
      <c r="AD3" s="11"/>
      <c r="AE3" s="11"/>
      <c r="AF3" s="11"/>
      <c r="AG3" s="11"/>
      <c r="AH3" s="11"/>
    </row>
    <row r="4" spans="2:34" ht="15" customHeight="1">
      <c r="B4" s="29" t="s">
        <v>15</v>
      </c>
      <c r="D4" s="147" t="s">
        <v>51</v>
      </c>
      <c r="E4" s="171"/>
      <c r="F4" s="171"/>
      <c r="G4" s="171"/>
      <c r="H4" s="148"/>
      <c r="J4" s="147" t="s">
        <v>52</v>
      </c>
      <c r="K4" s="294"/>
      <c r="L4" s="294"/>
      <c r="M4" s="294"/>
      <c r="N4" s="295"/>
      <c r="O4" s="12"/>
      <c r="P4" s="163" t="s">
        <v>27</v>
      </c>
      <c r="Q4" s="296"/>
      <c r="R4" s="296"/>
      <c r="S4" s="296"/>
      <c r="T4" s="296"/>
      <c r="U4" s="12"/>
      <c r="V4" s="163" t="s">
        <v>53</v>
      </c>
      <c r="W4" s="296"/>
      <c r="X4" s="296"/>
      <c r="Y4" s="296"/>
      <c r="Z4" s="296"/>
      <c r="AB4" s="11"/>
      <c r="AC4" s="11"/>
      <c r="AD4" s="11"/>
      <c r="AE4" s="11"/>
      <c r="AF4" s="11"/>
      <c r="AG4" s="11"/>
      <c r="AH4" s="11"/>
    </row>
    <row r="5" spans="2:34" ht="15" customHeight="1">
      <c r="B5" s="29" t="s">
        <v>54</v>
      </c>
      <c r="D5" s="147" t="s">
        <v>21</v>
      </c>
      <c r="E5" s="171"/>
      <c r="F5" s="171"/>
      <c r="G5" s="171"/>
      <c r="H5" s="148"/>
      <c r="J5" s="147" t="s">
        <v>55</v>
      </c>
      <c r="K5" s="294"/>
      <c r="L5" s="294"/>
      <c r="M5" s="294"/>
      <c r="N5" s="295"/>
      <c r="P5" s="163" t="s">
        <v>28</v>
      </c>
      <c r="Q5" s="296"/>
      <c r="R5" s="296"/>
      <c r="S5" s="296"/>
      <c r="T5" s="296"/>
      <c r="U5" s="12"/>
      <c r="V5" s="163" t="s">
        <v>30</v>
      </c>
      <c r="W5" s="296"/>
      <c r="X5" s="296"/>
      <c r="Y5" s="296"/>
      <c r="Z5" s="296"/>
      <c r="AB5" s="11"/>
      <c r="AC5" s="11"/>
      <c r="AD5" s="11"/>
      <c r="AE5" s="11"/>
      <c r="AF5" s="11"/>
      <c r="AG5" s="11"/>
      <c r="AH5" s="11"/>
    </row>
    <row r="6" spans="2:34" ht="15" customHeight="1">
      <c r="B6" s="29" t="s">
        <v>19</v>
      </c>
      <c r="D6" s="147" t="s">
        <v>56</v>
      </c>
      <c r="E6" s="171"/>
      <c r="F6" s="171"/>
      <c r="G6" s="171"/>
      <c r="H6" s="148"/>
      <c r="J6" s="147" t="s">
        <v>24</v>
      </c>
      <c r="K6" s="294"/>
      <c r="L6" s="294"/>
      <c r="M6" s="294"/>
      <c r="N6" s="295"/>
      <c r="P6" s="163" t="s">
        <v>29</v>
      </c>
      <c r="Q6" s="296"/>
      <c r="R6" s="296"/>
      <c r="S6" s="296"/>
      <c r="T6" s="296"/>
      <c r="U6" s="12"/>
      <c r="V6" s="163" t="s">
        <v>57</v>
      </c>
      <c r="W6" s="296"/>
      <c r="X6" s="296"/>
      <c r="Y6" s="296"/>
      <c r="Z6" s="296"/>
      <c r="AB6" s="11"/>
      <c r="AC6" s="11"/>
      <c r="AD6" s="11"/>
      <c r="AE6" s="11"/>
      <c r="AF6" s="11"/>
      <c r="AG6" s="11"/>
      <c r="AH6" s="11"/>
    </row>
    <row r="7" spans="2:34" ht="15" customHeight="1">
      <c r="B7" s="29" t="s">
        <v>58</v>
      </c>
      <c r="D7" s="147" t="s">
        <v>22</v>
      </c>
      <c r="E7" s="171"/>
      <c r="F7" s="171"/>
      <c r="G7" s="171"/>
      <c r="H7" s="148"/>
      <c r="J7" s="147" t="s">
        <v>25</v>
      </c>
      <c r="K7" s="294"/>
      <c r="L7" s="294"/>
      <c r="M7" s="294"/>
      <c r="N7" s="295"/>
      <c r="P7" s="163" t="s">
        <v>6</v>
      </c>
      <c r="Q7" s="296"/>
      <c r="R7" s="296"/>
      <c r="S7" s="296"/>
      <c r="T7" s="296"/>
      <c r="U7" s="12"/>
      <c r="V7" s="163" t="s">
        <v>31</v>
      </c>
      <c r="W7" s="296"/>
      <c r="X7" s="296"/>
      <c r="Y7" s="296"/>
      <c r="Z7" s="296"/>
      <c r="AB7" s="11"/>
      <c r="AC7" s="11"/>
      <c r="AD7" s="11"/>
      <c r="AE7" s="11"/>
      <c r="AF7" s="11"/>
      <c r="AG7" s="11"/>
      <c r="AH7" s="11"/>
    </row>
    <row r="8" spans="4:34" ht="15" customHeight="1">
      <c r="D8" s="12"/>
      <c r="E8" s="13"/>
      <c r="F8" s="13"/>
      <c r="G8" s="13"/>
      <c r="H8" s="13"/>
      <c r="J8" s="147" t="s">
        <v>26</v>
      </c>
      <c r="K8" s="294"/>
      <c r="L8" s="294"/>
      <c r="M8" s="294"/>
      <c r="N8" s="295"/>
      <c r="P8" s="12"/>
      <c r="Q8" s="13"/>
      <c r="R8" s="13"/>
      <c r="S8" s="13"/>
      <c r="T8" s="13"/>
      <c r="U8" s="12"/>
      <c r="AB8" s="11"/>
      <c r="AC8" s="11"/>
      <c r="AD8" s="11"/>
      <c r="AE8" s="11"/>
      <c r="AF8" s="11"/>
      <c r="AG8" s="11"/>
      <c r="AH8" s="11"/>
    </row>
    <row r="9" spans="1:34" ht="18" customHeight="1">
      <c r="A9" s="264" t="s">
        <v>59</v>
      </c>
      <c r="B9" s="264"/>
      <c r="C9" s="264"/>
      <c r="D9" s="264"/>
      <c r="AB9" s="14"/>
      <c r="AC9" s="14"/>
      <c r="AD9" s="14"/>
      <c r="AE9" s="14"/>
      <c r="AF9" s="11"/>
      <c r="AG9" s="11"/>
      <c r="AH9" s="11"/>
    </row>
    <row r="10" spans="1:33" ht="15" customHeight="1">
      <c r="A10" s="31"/>
      <c r="B10" s="31" t="s">
        <v>2</v>
      </c>
      <c r="C10" s="169" t="s">
        <v>3</v>
      </c>
      <c r="D10" s="170"/>
      <c r="E10" s="200" t="s">
        <v>4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2"/>
      <c r="P10" s="234" t="s">
        <v>5</v>
      </c>
      <c r="Q10" s="234"/>
      <c r="R10" s="234"/>
      <c r="S10" s="234"/>
      <c r="T10" s="234"/>
      <c r="U10" s="234"/>
      <c r="V10" s="234"/>
      <c r="W10" s="234"/>
      <c r="X10" s="234" t="s">
        <v>60</v>
      </c>
      <c r="Y10" s="234"/>
      <c r="Z10" s="234"/>
      <c r="AA10" s="234"/>
      <c r="AB10" s="234"/>
      <c r="AC10" s="234"/>
      <c r="AD10" s="234"/>
      <c r="AE10" s="15"/>
      <c r="AF10" s="16"/>
      <c r="AG10" s="16"/>
    </row>
    <row r="11" spans="1:33" ht="15" customHeight="1">
      <c r="A11" s="32">
        <v>1</v>
      </c>
      <c r="B11" s="33">
        <v>41406</v>
      </c>
      <c r="C11" s="278">
        <v>0.5625</v>
      </c>
      <c r="D11" s="279"/>
      <c r="E11" s="185" t="s">
        <v>61</v>
      </c>
      <c r="F11" s="186"/>
      <c r="G11" s="186"/>
      <c r="H11" s="186"/>
      <c r="I11" s="34">
        <v>3</v>
      </c>
      <c r="J11" s="35"/>
      <c r="K11" s="36">
        <v>1</v>
      </c>
      <c r="L11" s="187" t="s">
        <v>62</v>
      </c>
      <c r="M11" s="188"/>
      <c r="N11" s="188"/>
      <c r="O11" s="189"/>
      <c r="P11" s="292" t="s">
        <v>28</v>
      </c>
      <c r="Q11" s="283"/>
      <c r="R11" s="283"/>
      <c r="S11" s="293"/>
      <c r="T11" s="282" t="s">
        <v>63</v>
      </c>
      <c r="U11" s="283"/>
      <c r="V11" s="283"/>
      <c r="W11" s="284"/>
      <c r="X11" s="268" t="s">
        <v>64</v>
      </c>
      <c r="Y11" s="269"/>
      <c r="Z11" s="269"/>
      <c r="AA11" s="269"/>
      <c r="AB11" s="269"/>
      <c r="AC11" s="269"/>
      <c r="AD11" s="270"/>
      <c r="AE11" s="15"/>
      <c r="AF11" s="16"/>
      <c r="AG11" s="16"/>
    </row>
    <row r="12" spans="1:33" ht="15" customHeight="1">
      <c r="A12" s="37">
        <v>2</v>
      </c>
      <c r="B12" s="38">
        <v>41419</v>
      </c>
      <c r="C12" s="285">
        <v>0.375</v>
      </c>
      <c r="D12" s="286"/>
      <c r="E12" s="208" t="s">
        <v>1</v>
      </c>
      <c r="F12" s="209"/>
      <c r="G12" s="209"/>
      <c r="H12" s="209"/>
      <c r="I12" s="39">
        <v>3</v>
      </c>
      <c r="J12" s="40"/>
      <c r="K12" s="41">
        <v>0</v>
      </c>
      <c r="L12" s="210" t="s">
        <v>65</v>
      </c>
      <c r="M12" s="211"/>
      <c r="N12" s="211"/>
      <c r="O12" s="212"/>
      <c r="P12" s="287" t="s">
        <v>20</v>
      </c>
      <c r="Q12" s="288"/>
      <c r="R12" s="288"/>
      <c r="S12" s="289"/>
      <c r="T12" s="290" t="s">
        <v>66</v>
      </c>
      <c r="U12" s="288"/>
      <c r="V12" s="288"/>
      <c r="W12" s="291"/>
      <c r="X12" s="245" t="s">
        <v>67</v>
      </c>
      <c r="Y12" s="246"/>
      <c r="Z12" s="246"/>
      <c r="AA12" s="246"/>
      <c r="AB12" s="246"/>
      <c r="AC12" s="246"/>
      <c r="AD12" s="247"/>
      <c r="AE12" s="15"/>
      <c r="AF12" s="16"/>
      <c r="AG12" s="16"/>
    </row>
    <row r="13" spans="1:33" ht="15" customHeight="1">
      <c r="A13" s="42">
        <v>3</v>
      </c>
      <c r="B13" s="43" t="s">
        <v>38</v>
      </c>
      <c r="C13" s="274">
        <v>0.4375</v>
      </c>
      <c r="D13" s="275"/>
      <c r="E13" s="175" t="s">
        <v>66</v>
      </c>
      <c r="F13" s="176"/>
      <c r="G13" s="176"/>
      <c r="H13" s="176"/>
      <c r="I13" s="44">
        <v>2</v>
      </c>
      <c r="J13" s="45"/>
      <c r="K13" s="46">
        <v>0</v>
      </c>
      <c r="L13" s="177" t="s">
        <v>20</v>
      </c>
      <c r="M13" s="178"/>
      <c r="N13" s="178"/>
      <c r="O13" s="179"/>
      <c r="P13" s="276" t="s">
        <v>65</v>
      </c>
      <c r="Q13" s="272"/>
      <c r="R13" s="272"/>
      <c r="S13" s="277"/>
      <c r="T13" s="271" t="s">
        <v>1</v>
      </c>
      <c r="U13" s="272"/>
      <c r="V13" s="272"/>
      <c r="W13" s="273"/>
      <c r="X13" s="248"/>
      <c r="Y13" s="249"/>
      <c r="Z13" s="249"/>
      <c r="AA13" s="249"/>
      <c r="AB13" s="249"/>
      <c r="AC13" s="249"/>
      <c r="AD13" s="250"/>
      <c r="AE13" s="15"/>
      <c r="AF13" s="16"/>
      <c r="AG13" s="16"/>
    </row>
    <row r="14" spans="1:33" ht="15" customHeight="1">
      <c r="A14" s="37">
        <v>4</v>
      </c>
      <c r="B14" s="38">
        <v>41420</v>
      </c>
      <c r="C14" s="285">
        <v>0.4583333333333333</v>
      </c>
      <c r="D14" s="286"/>
      <c r="E14" s="208" t="s">
        <v>1</v>
      </c>
      <c r="F14" s="209"/>
      <c r="G14" s="209"/>
      <c r="H14" s="209"/>
      <c r="I14" s="39">
        <v>4</v>
      </c>
      <c r="J14" s="40"/>
      <c r="K14" s="41">
        <v>0</v>
      </c>
      <c r="L14" s="209" t="s">
        <v>20</v>
      </c>
      <c r="M14" s="209"/>
      <c r="N14" s="209"/>
      <c r="O14" s="209"/>
      <c r="P14" s="287" t="s">
        <v>66</v>
      </c>
      <c r="Q14" s="288"/>
      <c r="R14" s="288"/>
      <c r="S14" s="289"/>
      <c r="T14" s="290" t="s">
        <v>65</v>
      </c>
      <c r="U14" s="288"/>
      <c r="V14" s="288"/>
      <c r="W14" s="291"/>
      <c r="X14" s="245" t="s">
        <v>67</v>
      </c>
      <c r="Y14" s="246"/>
      <c r="Z14" s="246"/>
      <c r="AA14" s="246"/>
      <c r="AB14" s="246"/>
      <c r="AC14" s="246"/>
      <c r="AD14" s="247"/>
      <c r="AE14" s="15"/>
      <c r="AF14" s="16"/>
      <c r="AG14" s="16"/>
    </row>
    <row r="15" spans="1:33" ht="15" customHeight="1">
      <c r="A15" s="42">
        <v>5</v>
      </c>
      <c r="B15" s="43" t="s">
        <v>38</v>
      </c>
      <c r="C15" s="274">
        <v>0.5208333333333334</v>
      </c>
      <c r="D15" s="275"/>
      <c r="E15" s="175" t="s">
        <v>66</v>
      </c>
      <c r="F15" s="176"/>
      <c r="G15" s="176"/>
      <c r="H15" s="176"/>
      <c r="I15" s="44">
        <v>4</v>
      </c>
      <c r="J15" s="45"/>
      <c r="K15" s="46">
        <v>1</v>
      </c>
      <c r="L15" s="177" t="s">
        <v>65</v>
      </c>
      <c r="M15" s="178"/>
      <c r="N15" s="178"/>
      <c r="O15" s="179"/>
      <c r="P15" s="276" t="s">
        <v>20</v>
      </c>
      <c r="Q15" s="272"/>
      <c r="R15" s="272"/>
      <c r="S15" s="277"/>
      <c r="T15" s="271" t="s">
        <v>1</v>
      </c>
      <c r="U15" s="272"/>
      <c r="V15" s="272"/>
      <c r="W15" s="273"/>
      <c r="X15" s="248"/>
      <c r="Y15" s="249"/>
      <c r="Z15" s="249"/>
      <c r="AA15" s="249"/>
      <c r="AB15" s="249"/>
      <c r="AC15" s="249"/>
      <c r="AD15" s="250"/>
      <c r="AE15" s="15"/>
      <c r="AF15" s="16"/>
      <c r="AG15" s="16"/>
    </row>
    <row r="16" spans="1:33" ht="15" customHeight="1">
      <c r="A16" s="32">
        <v>6</v>
      </c>
      <c r="B16" s="33">
        <v>41427</v>
      </c>
      <c r="C16" s="278">
        <v>0.4166666666666667</v>
      </c>
      <c r="D16" s="279"/>
      <c r="E16" s="185" t="s">
        <v>1</v>
      </c>
      <c r="F16" s="186"/>
      <c r="G16" s="186"/>
      <c r="H16" s="186"/>
      <c r="I16" s="34"/>
      <c r="J16" s="35"/>
      <c r="K16" s="36"/>
      <c r="L16" s="186" t="s">
        <v>66</v>
      </c>
      <c r="M16" s="186"/>
      <c r="N16" s="186"/>
      <c r="O16" s="186"/>
      <c r="P16" s="280" t="s">
        <v>42</v>
      </c>
      <c r="Q16" s="266"/>
      <c r="R16" s="266"/>
      <c r="S16" s="281"/>
      <c r="T16" s="265" t="s">
        <v>43</v>
      </c>
      <c r="U16" s="266"/>
      <c r="V16" s="266"/>
      <c r="W16" s="267"/>
      <c r="X16" s="268" t="s">
        <v>67</v>
      </c>
      <c r="Y16" s="269"/>
      <c r="Z16" s="269"/>
      <c r="AA16" s="269"/>
      <c r="AB16" s="269"/>
      <c r="AC16" s="269"/>
      <c r="AD16" s="270"/>
      <c r="AE16" s="15"/>
      <c r="AF16" s="16"/>
      <c r="AG16" s="16"/>
    </row>
    <row r="17" spans="1:34" ht="18.75" customHeight="1">
      <c r="A17" s="9"/>
      <c r="B17" s="9"/>
      <c r="C17" s="18"/>
      <c r="D17" s="1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Q17" s="19"/>
      <c r="R17" s="19"/>
      <c r="S17" s="19"/>
      <c r="T17" s="19"/>
      <c r="U17" s="19"/>
      <c r="V17" s="19"/>
      <c r="W17" s="9"/>
      <c r="X17" s="9"/>
      <c r="Y17" s="9"/>
      <c r="AB17" s="20"/>
      <c r="AC17" s="20"/>
      <c r="AD17" s="18"/>
      <c r="AE17" s="18"/>
      <c r="AF17" s="20"/>
      <c r="AG17" s="20"/>
      <c r="AH17" s="20"/>
    </row>
    <row r="18" spans="1:31" ht="15" customHeight="1">
      <c r="A18" s="235" t="s">
        <v>7</v>
      </c>
      <c r="B18" s="236"/>
      <c r="C18" s="153" t="str">
        <f>B19</f>
        <v>ベガルタ</v>
      </c>
      <c r="D18" s="154"/>
      <c r="E18" s="155"/>
      <c r="F18" s="153" t="str">
        <f>B21</f>
        <v>アズーリ</v>
      </c>
      <c r="G18" s="154"/>
      <c r="H18" s="155"/>
      <c r="I18" s="153" t="str">
        <f>B23</f>
        <v>仙台FC</v>
      </c>
      <c r="J18" s="154"/>
      <c r="K18" s="155"/>
      <c r="L18" s="153" t="str">
        <f>B25</f>
        <v>フレスカ</v>
      </c>
      <c r="M18" s="154"/>
      <c r="N18" s="155"/>
      <c r="O18" s="147" t="s">
        <v>8</v>
      </c>
      <c r="P18" s="161"/>
      <c r="Q18" s="163" t="s">
        <v>9</v>
      </c>
      <c r="R18" s="163"/>
      <c r="S18" s="163" t="s">
        <v>10</v>
      </c>
      <c r="T18" s="163"/>
      <c r="U18" s="147" t="s">
        <v>11</v>
      </c>
      <c r="V18" s="148"/>
      <c r="W18" s="147" t="s">
        <v>12</v>
      </c>
      <c r="X18" s="148"/>
      <c r="AA18" s="7"/>
      <c r="AC18" s="21"/>
      <c r="AD18" s="22"/>
      <c r="AE18" s="9"/>
    </row>
    <row r="19" spans="1:31" ht="12" customHeight="1">
      <c r="A19" s="142">
        <v>1</v>
      </c>
      <c r="B19" s="455" t="s">
        <v>68</v>
      </c>
      <c r="C19" s="132">
        <f>IF(OR(C20="",E20=""),"",IF(C20=E20,"△",IF(C20&gt;E20,"○","●")))</f>
      </c>
      <c r="D19" s="133"/>
      <c r="E19" s="134"/>
      <c r="F19" s="132">
        <f>IF(OR(F20="",H20=""),"",IF(F20=H20,"△",IF(F20&gt;H20,"○","●")))</f>
      </c>
      <c r="G19" s="133"/>
      <c r="H19" s="134"/>
      <c r="I19" s="132" t="str">
        <f>IF(OR(I20="",K20=""),"",IF(I20=K20,"△",IF(I20&gt;K20,"○","●")))</f>
        <v>○</v>
      </c>
      <c r="J19" s="133"/>
      <c r="K19" s="134"/>
      <c r="L19" s="132" t="str">
        <f>IF(OR(L20="",N20=""),"",IF(L20=N20,"△",IF(L20&gt;N20,"○","●")))</f>
        <v>○</v>
      </c>
      <c r="M19" s="133"/>
      <c r="N19" s="134"/>
      <c r="O19" s="135">
        <f>SUM(Z19:Z20)</f>
        <v>6</v>
      </c>
      <c r="P19" s="136"/>
      <c r="Q19" s="135">
        <f>AA19</f>
        <v>7</v>
      </c>
      <c r="R19" s="139"/>
      <c r="S19" s="135">
        <f>AA20</f>
        <v>0</v>
      </c>
      <c r="T19" s="139"/>
      <c r="U19" s="135">
        <f>SUM(AA19-AA20)</f>
        <v>7</v>
      </c>
      <c r="V19" s="139"/>
      <c r="W19" s="135"/>
      <c r="X19" s="139"/>
      <c r="Z19" s="23">
        <f>COUNTIF(C19:N20,"○")*3</f>
        <v>6</v>
      </c>
      <c r="AA19" s="24">
        <f>SUM(C20+F20+I20+L20)</f>
        <v>7</v>
      </c>
      <c r="AE19" s="117"/>
    </row>
    <row r="20" spans="1:31" ht="12" customHeight="1">
      <c r="A20" s="143"/>
      <c r="B20" s="456"/>
      <c r="C20" s="47"/>
      <c r="D20" s="48"/>
      <c r="E20" s="49"/>
      <c r="F20" s="47"/>
      <c r="G20" s="48" t="s">
        <v>69</v>
      </c>
      <c r="H20" s="49"/>
      <c r="I20" s="47">
        <v>3</v>
      </c>
      <c r="J20" s="48" t="s">
        <v>69</v>
      </c>
      <c r="K20" s="49">
        <v>0</v>
      </c>
      <c r="L20" s="47">
        <v>4</v>
      </c>
      <c r="M20" s="48" t="s">
        <v>69</v>
      </c>
      <c r="N20" s="49">
        <v>0</v>
      </c>
      <c r="O20" s="137"/>
      <c r="P20" s="138"/>
      <c r="Q20" s="140"/>
      <c r="R20" s="141"/>
      <c r="S20" s="140"/>
      <c r="T20" s="141"/>
      <c r="U20" s="140"/>
      <c r="V20" s="141"/>
      <c r="W20" s="140"/>
      <c r="X20" s="141"/>
      <c r="Z20" s="23">
        <f>COUNTIF(C19:N20,"△")</f>
        <v>0</v>
      </c>
      <c r="AA20" s="24">
        <f>SUM(E20+H20+K20+N20)</f>
        <v>0</v>
      </c>
      <c r="AE20" s="117"/>
    </row>
    <row r="21" spans="1:31" ht="12" customHeight="1">
      <c r="A21" s="142">
        <v>2</v>
      </c>
      <c r="B21" s="457" t="s">
        <v>70</v>
      </c>
      <c r="C21" s="132">
        <f>IF(OR(C22="",E22=""),"",IF(C22=E22,"△",IF(C22&gt;E22,"○","●")))</f>
      </c>
      <c r="D21" s="133"/>
      <c r="E21" s="134"/>
      <c r="F21" s="132">
        <f>IF(OR(F22="",H22=""),"",IF(F22=H22,"△",IF(F22&gt;H22,"○","●")))</f>
      </c>
      <c r="G21" s="133"/>
      <c r="H21" s="134"/>
      <c r="I21" s="132" t="str">
        <f>IF(OR(I22="",K22=""),"",IF(I22=K22,"△",IF(I22&gt;K22,"○","●")))</f>
        <v>○</v>
      </c>
      <c r="J21" s="133"/>
      <c r="K21" s="134"/>
      <c r="L21" s="132" t="str">
        <f>IF(OR(L22="",N22=""),"",IF(L22=N22,"△",IF(L22&gt;N22,"○","●")))</f>
        <v>○</v>
      </c>
      <c r="M21" s="133"/>
      <c r="N21" s="134"/>
      <c r="O21" s="135">
        <f>SUM(Z21:Z22)</f>
        <v>6</v>
      </c>
      <c r="P21" s="136"/>
      <c r="Q21" s="135">
        <f>AA21</f>
        <v>6</v>
      </c>
      <c r="R21" s="139"/>
      <c r="S21" s="135">
        <f>AA22</f>
        <v>1</v>
      </c>
      <c r="T21" s="139"/>
      <c r="U21" s="135">
        <f>SUM(AA21-AA22)</f>
        <v>5</v>
      </c>
      <c r="V21" s="139"/>
      <c r="W21" s="135"/>
      <c r="X21" s="139"/>
      <c r="Z21" s="23">
        <f>COUNTIF(C21:N22,"○")*3</f>
        <v>6</v>
      </c>
      <c r="AA21" s="24">
        <f>SUM(C22+F22+I22+L22)</f>
        <v>6</v>
      </c>
      <c r="AE21" s="117"/>
    </row>
    <row r="22" spans="1:31" ht="12" customHeight="1">
      <c r="A22" s="143"/>
      <c r="B22" s="458"/>
      <c r="C22" s="47"/>
      <c r="D22" s="48" t="s">
        <v>69</v>
      </c>
      <c r="E22" s="49"/>
      <c r="F22" s="47"/>
      <c r="G22" s="48"/>
      <c r="H22" s="49"/>
      <c r="I22" s="47">
        <v>4</v>
      </c>
      <c r="J22" s="48" t="s">
        <v>69</v>
      </c>
      <c r="K22" s="49">
        <v>1</v>
      </c>
      <c r="L22" s="47">
        <v>2</v>
      </c>
      <c r="M22" s="48" t="s">
        <v>69</v>
      </c>
      <c r="N22" s="49">
        <v>0</v>
      </c>
      <c r="O22" s="137"/>
      <c r="P22" s="138"/>
      <c r="Q22" s="140"/>
      <c r="R22" s="141"/>
      <c r="S22" s="140"/>
      <c r="T22" s="141"/>
      <c r="U22" s="140"/>
      <c r="V22" s="141"/>
      <c r="W22" s="140"/>
      <c r="X22" s="141"/>
      <c r="Z22" s="23">
        <f>COUNTIF(C21:N22,"△")</f>
        <v>0</v>
      </c>
      <c r="AA22" s="24">
        <f>SUM(E22+H22+K22+N22)</f>
        <v>1</v>
      </c>
      <c r="AE22" s="117"/>
    </row>
    <row r="23" spans="1:31" ht="12" customHeight="1">
      <c r="A23" s="142">
        <v>3</v>
      </c>
      <c r="B23" s="144" t="s">
        <v>19</v>
      </c>
      <c r="C23" s="132" t="str">
        <f>IF(OR(C24="",E24=""),"",IF(C24=E24,"△",IF(C24&gt;E24,"○","●")))</f>
        <v>●</v>
      </c>
      <c r="D23" s="133"/>
      <c r="E23" s="134"/>
      <c r="F23" s="132" t="str">
        <f>IF(OR(F24="",H24=""),"",IF(F24=H24,"△",IF(F24&gt;H24,"○","●")))</f>
        <v>●</v>
      </c>
      <c r="G23" s="133"/>
      <c r="H23" s="134"/>
      <c r="I23" s="132">
        <f>IF(OR(I24="",K24=""),"",IF(I24=K24,"△",IF(I24&gt;K24,"○","●")))</f>
      </c>
      <c r="J23" s="133"/>
      <c r="K23" s="134"/>
      <c r="L23" s="132" t="str">
        <f>IF(OR(L24="",N24=""),"",IF(L24=N24,"△",IF(L24&gt;N24,"○","●")))</f>
        <v>●</v>
      </c>
      <c r="M23" s="133"/>
      <c r="N23" s="134"/>
      <c r="O23" s="135">
        <f>SUM(Z23:Z24)</f>
        <v>0</v>
      </c>
      <c r="P23" s="136"/>
      <c r="Q23" s="135">
        <f>AA23</f>
        <v>2</v>
      </c>
      <c r="R23" s="139"/>
      <c r="S23" s="135">
        <f>AA24</f>
        <v>10</v>
      </c>
      <c r="T23" s="139"/>
      <c r="U23" s="135">
        <f>SUM(AA23-AA24)</f>
        <v>-8</v>
      </c>
      <c r="V23" s="139"/>
      <c r="W23" s="135">
        <v>4</v>
      </c>
      <c r="X23" s="139"/>
      <c r="Z23" s="23">
        <f>COUNTIF(C23:N24,"○")*3</f>
        <v>0</v>
      </c>
      <c r="AA23" s="24">
        <f>SUM(C24+F24+I24+L24)</f>
        <v>2</v>
      </c>
      <c r="AE23" s="117"/>
    </row>
    <row r="24" spans="1:31" ht="12" customHeight="1">
      <c r="A24" s="143"/>
      <c r="B24" s="145"/>
      <c r="C24" s="47">
        <v>0</v>
      </c>
      <c r="D24" s="48" t="s">
        <v>71</v>
      </c>
      <c r="E24" s="49">
        <v>3</v>
      </c>
      <c r="F24" s="47">
        <v>1</v>
      </c>
      <c r="G24" s="48" t="s">
        <v>71</v>
      </c>
      <c r="H24" s="49">
        <v>4</v>
      </c>
      <c r="I24" s="47"/>
      <c r="J24" s="48"/>
      <c r="K24" s="49"/>
      <c r="L24" s="47">
        <v>1</v>
      </c>
      <c r="M24" s="48" t="s">
        <v>71</v>
      </c>
      <c r="N24" s="49">
        <v>3</v>
      </c>
      <c r="O24" s="137"/>
      <c r="P24" s="138"/>
      <c r="Q24" s="140"/>
      <c r="R24" s="141"/>
      <c r="S24" s="140"/>
      <c r="T24" s="141"/>
      <c r="U24" s="140"/>
      <c r="V24" s="141"/>
      <c r="W24" s="140"/>
      <c r="X24" s="141"/>
      <c r="Z24" s="23">
        <f>COUNTIF(C23:N24,"△")</f>
        <v>0</v>
      </c>
      <c r="AA24" s="24">
        <f>SUM(E24+H24+K24+N24)</f>
        <v>10</v>
      </c>
      <c r="AE24" s="117"/>
    </row>
    <row r="25" spans="1:31" ht="12" customHeight="1">
      <c r="A25" s="142">
        <v>4</v>
      </c>
      <c r="B25" s="144" t="s">
        <v>72</v>
      </c>
      <c r="C25" s="132" t="str">
        <f>IF(OR(C26="",E26=""),"",IF(C26=E26,"△",IF(C26&gt;E26,"○","●")))</f>
        <v>●</v>
      </c>
      <c r="D25" s="133"/>
      <c r="E25" s="134"/>
      <c r="F25" s="132" t="str">
        <f>IF(OR(F26="",H26=""),"",IF(F26=H26,"△",IF(F26&gt;H26,"○","●")))</f>
        <v>●</v>
      </c>
      <c r="G25" s="133"/>
      <c r="H25" s="134"/>
      <c r="I25" s="132" t="str">
        <f>IF(OR(I26="",K26=""),"",IF(I26=K26,"△",IF(I26&gt;K26,"○","●")))</f>
        <v>○</v>
      </c>
      <c r="J25" s="133"/>
      <c r="K25" s="134"/>
      <c r="L25" s="132">
        <f>IF(OR(L26="",N26=""),"",IF(L26=N26,"△",IF(L26&gt;N26,"○","●")))</f>
      </c>
      <c r="M25" s="133"/>
      <c r="N25" s="134"/>
      <c r="O25" s="135">
        <f>SUM(Z25:Z26)</f>
        <v>3</v>
      </c>
      <c r="P25" s="136"/>
      <c r="Q25" s="135">
        <f>AA25</f>
        <v>3</v>
      </c>
      <c r="R25" s="139"/>
      <c r="S25" s="135">
        <f>AA26</f>
        <v>7</v>
      </c>
      <c r="T25" s="139"/>
      <c r="U25" s="135">
        <f>SUM(AA25-AA26)</f>
        <v>-4</v>
      </c>
      <c r="V25" s="139"/>
      <c r="W25" s="135">
        <v>3</v>
      </c>
      <c r="X25" s="139"/>
      <c r="Z25" s="23">
        <f>COUNTIF(C25:N26,"○")*3</f>
        <v>3</v>
      </c>
      <c r="AA25" s="24">
        <f>SUM(C26+F26+I26+L26)</f>
        <v>3</v>
      </c>
      <c r="AE25" s="117"/>
    </row>
    <row r="26" spans="1:31" ht="12" customHeight="1">
      <c r="A26" s="143"/>
      <c r="B26" s="145"/>
      <c r="C26" s="47">
        <v>0</v>
      </c>
      <c r="D26" s="48" t="s">
        <v>71</v>
      </c>
      <c r="E26" s="49">
        <v>4</v>
      </c>
      <c r="F26" s="47">
        <v>0</v>
      </c>
      <c r="G26" s="48" t="s">
        <v>71</v>
      </c>
      <c r="H26" s="49">
        <v>2</v>
      </c>
      <c r="I26" s="47">
        <v>3</v>
      </c>
      <c r="J26" s="48" t="s">
        <v>71</v>
      </c>
      <c r="K26" s="49">
        <v>1</v>
      </c>
      <c r="L26" s="47"/>
      <c r="M26" s="48"/>
      <c r="N26" s="49"/>
      <c r="O26" s="137"/>
      <c r="P26" s="138"/>
      <c r="Q26" s="140"/>
      <c r="R26" s="141"/>
      <c r="S26" s="140"/>
      <c r="T26" s="141"/>
      <c r="U26" s="140"/>
      <c r="V26" s="141"/>
      <c r="W26" s="140"/>
      <c r="X26" s="141"/>
      <c r="Z26" s="23">
        <f>COUNTIF(C25:N26,"△")</f>
        <v>0</v>
      </c>
      <c r="AA26" s="24">
        <f>SUM(E26+H26+K26+N26)</f>
        <v>7</v>
      </c>
      <c r="AE26" s="117"/>
    </row>
    <row r="28" spans="1:34" ht="18" customHeight="1">
      <c r="A28" s="264" t="s">
        <v>73</v>
      </c>
      <c r="B28" s="264"/>
      <c r="C28" s="264"/>
      <c r="D28" s="264"/>
      <c r="AB28" s="14"/>
      <c r="AC28" s="14"/>
      <c r="AD28" s="14"/>
      <c r="AE28" s="14"/>
      <c r="AF28" s="11"/>
      <c r="AG28" s="11"/>
      <c r="AH28" s="11"/>
    </row>
    <row r="29" spans="1:33" ht="15" customHeight="1">
      <c r="A29" s="29"/>
      <c r="B29" s="30" t="s">
        <v>2</v>
      </c>
      <c r="C29" s="169" t="s">
        <v>3</v>
      </c>
      <c r="D29" s="170"/>
      <c r="E29" s="147" t="s">
        <v>4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48"/>
      <c r="P29" s="163" t="s">
        <v>5</v>
      </c>
      <c r="Q29" s="163"/>
      <c r="R29" s="163"/>
      <c r="S29" s="163"/>
      <c r="T29" s="163"/>
      <c r="U29" s="163"/>
      <c r="V29" s="163"/>
      <c r="W29" s="163"/>
      <c r="X29" s="163" t="s">
        <v>60</v>
      </c>
      <c r="Y29" s="163"/>
      <c r="Z29" s="163"/>
      <c r="AA29" s="163"/>
      <c r="AB29" s="163"/>
      <c r="AC29" s="163"/>
      <c r="AD29" s="163"/>
      <c r="AE29" s="50"/>
      <c r="AF29" s="16"/>
      <c r="AG29" s="16"/>
    </row>
    <row r="30" spans="1:33" ht="15" customHeight="1">
      <c r="A30" s="29">
        <v>1</v>
      </c>
      <c r="B30" s="33" t="s">
        <v>74</v>
      </c>
      <c r="C30" s="183">
        <v>0.4166666666666667</v>
      </c>
      <c r="D30" s="184"/>
      <c r="E30" s="185" t="s">
        <v>21</v>
      </c>
      <c r="F30" s="186"/>
      <c r="G30" s="186"/>
      <c r="H30" s="186"/>
      <c r="I30" s="34">
        <v>4</v>
      </c>
      <c r="J30" s="35"/>
      <c r="K30" s="36">
        <v>2</v>
      </c>
      <c r="L30" s="187" t="s">
        <v>22</v>
      </c>
      <c r="M30" s="188"/>
      <c r="N30" s="188"/>
      <c r="O30" s="189"/>
      <c r="P30" s="258" t="s">
        <v>75</v>
      </c>
      <c r="Q30" s="259"/>
      <c r="R30" s="259"/>
      <c r="S30" s="260"/>
      <c r="T30" s="193" t="s">
        <v>76</v>
      </c>
      <c r="U30" s="191"/>
      <c r="V30" s="191"/>
      <c r="W30" s="194"/>
      <c r="X30" s="261" t="s">
        <v>77</v>
      </c>
      <c r="Y30" s="262"/>
      <c r="Z30" s="262"/>
      <c r="AA30" s="262"/>
      <c r="AB30" s="262"/>
      <c r="AC30" s="262"/>
      <c r="AD30" s="263"/>
      <c r="AE30" s="51"/>
      <c r="AF30" s="25"/>
      <c r="AG30" s="16"/>
    </row>
    <row r="31" spans="1:34" ht="15" customHeight="1">
      <c r="A31" s="37">
        <v>2</v>
      </c>
      <c r="B31" s="38" t="s">
        <v>78</v>
      </c>
      <c r="C31" s="206">
        <v>0.7291666666666666</v>
      </c>
      <c r="D31" s="207"/>
      <c r="E31" s="208" t="s">
        <v>32</v>
      </c>
      <c r="F31" s="209"/>
      <c r="G31" s="209"/>
      <c r="H31" s="209"/>
      <c r="I31" s="39">
        <v>2</v>
      </c>
      <c r="J31" s="40"/>
      <c r="K31" s="41">
        <v>0</v>
      </c>
      <c r="L31" s="210" t="s">
        <v>22</v>
      </c>
      <c r="M31" s="211"/>
      <c r="N31" s="211"/>
      <c r="O31" s="212"/>
      <c r="P31" s="213" t="s">
        <v>21</v>
      </c>
      <c r="Q31" s="198"/>
      <c r="R31" s="198"/>
      <c r="S31" s="214"/>
      <c r="T31" s="197" t="s">
        <v>75</v>
      </c>
      <c r="U31" s="198"/>
      <c r="V31" s="198"/>
      <c r="W31" s="199"/>
      <c r="X31" s="245" t="s">
        <v>79</v>
      </c>
      <c r="Y31" s="246"/>
      <c r="Z31" s="246"/>
      <c r="AA31" s="246"/>
      <c r="AB31" s="246"/>
      <c r="AC31" s="246"/>
      <c r="AD31" s="247"/>
      <c r="AE31" s="52"/>
      <c r="AF31" s="26"/>
      <c r="AG31" s="16"/>
      <c r="AH31" s="27"/>
    </row>
    <row r="32" spans="1:33" ht="15" customHeight="1">
      <c r="A32" s="53">
        <v>3</v>
      </c>
      <c r="B32" s="54" t="s">
        <v>80</v>
      </c>
      <c r="C32" s="254">
        <v>0.7916666666666666</v>
      </c>
      <c r="D32" s="255"/>
      <c r="E32" s="256" t="s">
        <v>21</v>
      </c>
      <c r="F32" s="257"/>
      <c r="G32" s="257"/>
      <c r="H32" s="257"/>
      <c r="I32" s="55">
        <v>2</v>
      </c>
      <c r="J32" s="56"/>
      <c r="K32" s="57">
        <v>1</v>
      </c>
      <c r="L32" s="242" t="s">
        <v>75</v>
      </c>
      <c r="M32" s="243"/>
      <c r="N32" s="243"/>
      <c r="O32" s="244"/>
      <c r="P32" s="237" t="s">
        <v>76</v>
      </c>
      <c r="Q32" s="238"/>
      <c r="R32" s="238"/>
      <c r="S32" s="239"/>
      <c r="T32" s="240" t="s">
        <v>22</v>
      </c>
      <c r="U32" s="238"/>
      <c r="V32" s="238"/>
      <c r="W32" s="241"/>
      <c r="X32" s="248"/>
      <c r="Y32" s="249"/>
      <c r="Z32" s="249"/>
      <c r="AA32" s="249"/>
      <c r="AB32" s="249"/>
      <c r="AC32" s="249"/>
      <c r="AD32" s="250"/>
      <c r="AE32" s="52"/>
      <c r="AF32" s="26"/>
      <c r="AG32" s="16"/>
    </row>
    <row r="33" spans="1:33" ht="15" customHeight="1">
      <c r="A33" s="37">
        <v>4</v>
      </c>
      <c r="B33" s="38" t="s">
        <v>81</v>
      </c>
      <c r="C33" s="206">
        <v>0.6458333333333334</v>
      </c>
      <c r="D33" s="207"/>
      <c r="E33" s="208" t="s">
        <v>32</v>
      </c>
      <c r="F33" s="209"/>
      <c r="G33" s="209"/>
      <c r="H33" s="209"/>
      <c r="I33" s="39">
        <v>0</v>
      </c>
      <c r="J33" s="40"/>
      <c r="K33" s="41">
        <v>5</v>
      </c>
      <c r="L33" s="210" t="s">
        <v>21</v>
      </c>
      <c r="M33" s="211"/>
      <c r="N33" s="211"/>
      <c r="O33" s="212"/>
      <c r="P33" s="251" t="s">
        <v>75</v>
      </c>
      <c r="Q33" s="252"/>
      <c r="R33" s="252"/>
      <c r="S33" s="253"/>
      <c r="T33" s="197" t="s">
        <v>22</v>
      </c>
      <c r="U33" s="198"/>
      <c r="V33" s="198"/>
      <c r="W33" s="199"/>
      <c r="X33" s="245" t="s">
        <v>79</v>
      </c>
      <c r="Y33" s="246"/>
      <c r="Z33" s="246"/>
      <c r="AA33" s="246"/>
      <c r="AB33" s="246"/>
      <c r="AC33" s="246"/>
      <c r="AD33" s="247"/>
      <c r="AE33" s="52"/>
      <c r="AF33" s="26"/>
      <c r="AG33" s="16"/>
    </row>
    <row r="34" spans="1:33" ht="15" customHeight="1">
      <c r="A34" s="53">
        <v>5</v>
      </c>
      <c r="B34" s="54" t="s">
        <v>80</v>
      </c>
      <c r="C34" s="254">
        <v>0.7083333333333334</v>
      </c>
      <c r="D34" s="255"/>
      <c r="E34" s="256" t="s">
        <v>75</v>
      </c>
      <c r="F34" s="257"/>
      <c r="G34" s="257"/>
      <c r="H34" s="257"/>
      <c r="I34" s="55">
        <v>3</v>
      </c>
      <c r="J34" s="56"/>
      <c r="K34" s="57">
        <v>1</v>
      </c>
      <c r="L34" s="242" t="s">
        <v>22</v>
      </c>
      <c r="M34" s="243"/>
      <c r="N34" s="243"/>
      <c r="O34" s="244"/>
      <c r="P34" s="237" t="s">
        <v>21</v>
      </c>
      <c r="Q34" s="238"/>
      <c r="R34" s="238"/>
      <c r="S34" s="239"/>
      <c r="T34" s="240" t="s">
        <v>76</v>
      </c>
      <c r="U34" s="238"/>
      <c r="V34" s="238"/>
      <c r="W34" s="241"/>
      <c r="X34" s="248"/>
      <c r="Y34" s="249"/>
      <c r="Z34" s="249"/>
      <c r="AA34" s="249"/>
      <c r="AB34" s="249"/>
      <c r="AC34" s="249"/>
      <c r="AD34" s="250"/>
      <c r="AE34" s="52"/>
      <c r="AF34" s="26"/>
      <c r="AG34" s="16"/>
    </row>
    <row r="35" spans="1:33" ht="15" customHeight="1">
      <c r="A35" s="53">
        <v>6</v>
      </c>
      <c r="B35" s="54" t="s">
        <v>82</v>
      </c>
      <c r="C35" s="254">
        <v>0.6458333333333334</v>
      </c>
      <c r="D35" s="255"/>
      <c r="E35" s="256" t="s">
        <v>83</v>
      </c>
      <c r="F35" s="257"/>
      <c r="G35" s="257"/>
      <c r="H35" s="257"/>
      <c r="I35" s="55"/>
      <c r="J35" s="56"/>
      <c r="K35" s="57"/>
      <c r="L35" s="242" t="s">
        <v>84</v>
      </c>
      <c r="M35" s="243"/>
      <c r="N35" s="243"/>
      <c r="O35" s="244"/>
      <c r="P35" s="237" t="s">
        <v>22</v>
      </c>
      <c r="Q35" s="238"/>
      <c r="R35" s="238"/>
      <c r="S35" s="239"/>
      <c r="T35" s="240" t="s">
        <v>21</v>
      </c>
      <c r="U35" s="238"/>
      <c r="V35" s="238"/>
      <c r="W35" s="241"/>
      <c r="X35" s="248" t="s">
        <v>79</v>
      </c>
      <c r="Y35" s="249"/>
      <c r="Z35" s="249"/>
      <c r="AA35" s="249"/>
      <c r="AB35" s="249"/>
      <c r="AC35" s="249"/>
      <c r="AD35" s="250"/>
      <c r="AE35" s="52"/>
      <c r="AF35" s="26"/>
      <c r="AG35" s="16"/>
    </row>
    <row r="36" spans="1:34" ht="18.75" customHeight="1">
      <c r="A36" s="9"/>
      <c r="B36" s="9"/>
      <c r="C36" s="18"/>
      <c r="D36" s="1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9"/>
      <c r="Q36" s="19"/>
      <c r="R36" s="19"/>
      <c r="S36" s="19"/>
      <c r="T36" s="19"/>
      <c r="U36" s="19"/>
      <c r="V36" s="19"/>
      <c r="W36" s="9"/>
      <c r="X36" s="9"/>
      <c r="Y36" s="9"/>
      <c r="AB36" s="20"/>
      <c r="AC36" s="20"/>
      <c r="AD36" s="18"/>
      <c r="AE36" s="18"/>
      <c r="AF36" s="20"/>
      <c r="AG36" s="20"/>
      <c r="AH36" s="20"/>
    </row>
    <row r="37" spans="1:27" ht="15" customHeight="1">
      <c r="A37" s="235" t="s">
        <v>7</v>
      </c>
      <c r="B37" s="236"/>
      <c r="C37" s="153" t="str">
        <f>B38</f>
        <v>FCみやぎ</v>
      </c>
      <c r="D37" s="154"/>
      <c r="E37" s="155"/>
      <c r="F37" s="153" t="str">
        <f>B40</f>
        <v>塩竈FC</v>
      </c>
      <c r="G37" s="154"/>
      <c r="H37" s="155"/>
      <c r="I37" s="153" t="str">
        <f>B42</f>
        <v>エボルティーボ</v>
      </c>
      <c r="J37" s="154"/>
      <c r="K37" s="155"/>
      <c r="L37" s="153" t="str">
        <f>B44</f>
        <v>フェニックス</v>
      </c>
      <c r="M37" s="154"/>
      <c r="N37" s="155"/>
      <c r="O37" s="147" t="s">
        <v>8</v>
      </c>
      <c r="P37" s="161"/>
      <c r="Q37" s="163" t="s">
        <v>9</v>
      </c>
      <c r="R37" s="163"/>
      <c r="S37" s="163" t="s">
        <v>10</v>
      </c>
      <c r="T37" s="163"/>
      <c r="U37" s="147" t="s">
        <v>11</v>
      </c>
      <c r="V37" s="148"/>
      <c r="W37" s="147" t="s">
        <v>12</v>
      </c>
      <c r="X37" s="148"/>
      <c r="AA37" s="7"/>
    </row>
    <row r="38" spans="1:27" ht="12" customHeight="1">
      <c r="A38" s="142">
        <v>1</v>
      </c>
      <c r="B38" s="149" t="s">
        <v>85</v>
      </c>
      <c r="C38" s="132">
        <f>IF(OR(C39="",E39=""),"",IF(C39=E39,"△",IF(C39&gt;E39,"○","●")))</f>
      </c>
      <c r="D38" s="133"/>
      <c r="E38" s="134"/>
      <c r="F38" s="132" t="str">
        <f>IF(OR(F39="",H39=""),"",IF(F39=H39,"△",IF(F39&gt;H39,"○","●")))</f>
        <v>●</v>
      </c>
      <c r="G38" s="133"/>
      <c r="H38" s="134"/>
      <c r="I38" s="132">
        <f>IF(OR(I39="",K39=""),"",IF(I39=K39,"△",IF(I39&gt;K39,"○","●")))</f>
      </c>
      <c r="J38" s="133"/>
      <c r="K38" s="134"/>
      <c r="L38" s="132" t="str">
        <f>IF(OR(L39="",N39=""),"",IF(L39=N39,"△",IF(L39&gt;N39,"○","●")))</f>
        <v>○</v>
      </c>
      <c r="M38" s="133"/>
      <c r="N38" s="134"/>
      <c r="O38" s="135">
        <f>SUM(Z38:Z39)</f>
        <v>3</v>
      </c>
      <c r="P38" s="136"/>
      <c r="Q38" s="135">
        <f>AA38</f>
        <v>2</v>
      </c>
      <c r="R38" s="139"/>
      <c r="S38" s="135">
        <f>AA39</f>
        <v>5</v>
      </c>
      <c r="T38" s="139"/>
      <c r="U38" s="135">
        <f>SUM(AA38-AA39)</f>
        <v>-3</v>
      </c>
      <c r="V38" s="139"/>
      <c r="W38" s="135"/>
      <c r="X38" s="139"/>
      <c r="Y38" s="146"/>
      <c r="Z38" s="23">
        <f>COUNTIF(C38:N39,"○")*3</f>
        <v>3</v>
      </c>
      <c r="AA38" s="24">
        <f>SUM(C39+F39+I39+L39)</f>
        <v>2</v>
      </c>
    </row>
    <row r="39" spans="1:27" ht="12" customHeight="1">
      <c r="A39" s="143"/>
      <c r="B39" s="150"/>
      <c r="C39" s="47"/>
      <c r="D39" s="48"/>
      <c r="E39" s="49"/>
      <c r="F39" s="47">
        <v>0</v>
      </c>
      <c r="G39" s="48" t="s">
        <v>69</v>
      </c>
      <c r="H39" s="49">
        <v>5</v>
      </c>
      <c r="I39" s="47"/>
      <c r="J39" s="48" t="s">
        <v>69</v>
      </c>
      <c r="K39" s="49"/>
      <c r="L39" s="47">
        <v>2</v>
      </c>
      <c r="M39" s="48" t="s">
        <v>69</v>
      </c>
      <c r="N39" s="49">
        <v>0</v>
      </c>
      <c r="O39" s="137"/>
      <c r="P39" s="138"/>
      <c r="Q39" s="140"/>
      <c r="R39" s="141"/>
      <c r="S39" s="140"/>
      <c r="T39" s="141"/>
      <c r="U39" s="140"/>
      <c r="V39" s="141"/>
      <c r="W39" s="140"/>
      <c r="X39" s="141"/>
      <c r="Y39" s="146"/>
      <c r="Z39" s="23">
        <f>COUNTIF(C38:N39,"△")</f>
        <v>0</v>
      </c>
      <c r="AA39" s="24">
        <f>SUM(E39+H39+K39+N39)</f>
        <v>5</v>
      </c>
    </row>
    <row r="40" spans="1:27" ht="12" customHeight="1">
      <c r="A40" s="142">
        <v>2</v>
      </c>
      <c r="B40" s="457" t="s">
        <v>21</v>
      </c>
      <c r="C40" s="132" t="str">
        <f>IF(OR(C41="",E41=""),"",IF(C41=E41,"△",IF(C41&gt;E41,"○","●")))</f>
        <v>○</v>
      </c>
      <c r="D40" s="133"/>
      <c r="E40" s="134"/>
      <c r="F40" s="132">
        <f>IF(OR(F41="",H41=""),"",IF(F41=H41,"△",IF(F41&gt;H41,"○","●")))</f>
      </c>
      <c r="G40" s="133"/>
      <c r="H40" s="134"/>
      <c r="I40" s="132" t="str">
        <f>IF(OR(I41="",K41=""),"",IF(I41=K41,"△",IF(I41&gt;K41,"○","●")))</f>
        <v>○</v>
      </c>
      <c r="J40" s="133"/>
      <c r="K40" s="134"/>
      <c r="L40" s="132" t="str">
        <f>IF(OR(L41="",N41=""),"",IF(L41=N41,"△",IF(L41&gt;N41,"○","●")))</f>
        <v>○</v>
      </c>
      <c r="M40" s="133"/>
      <c r="N40" s="134"/>
      <c r="O40" s="135">
        <f>SUM(Z40:Z41)</f>
        <v>9</v>
      </c>
      <c r="P40" s="136"/>
      <c r="Q40" s="135">
        <f>AA40</f>
        <v>11</v>
      </c>
      <c r="R40" s="139"/>
      <c r="S40" s="135">
        <f>AA41</f>
        <v>3</v>
      </c>
      <c r="T40" s="139"/>
      <c r="U40" s="135">
        <f>SUM(AA40-AA41)</f>
        <v>8</v>
      </c>
      <c r="V40" s="139"/>
      <c r="W40" s="135">
        <v>1</v>
      </c>
      <c r="X40" s="139"/>
      <c r="Y40" s="146"/>
      <c r="Z40" s="23">
        <f>COUNTIF(C40:N41,"○")*3</f>
        <v>9</v>
      </c>
      <c r="AA40" s="24">
        <f>SUM(C41+F41+I41+L41)</f>
        <v>11</v>
      </c>
    </row>
    <row r="41" spans="1:27" ht="12" customHeight="1">
      <c r="A41" s="143"/>
      <c r="B41" s="458"/>
      <c r="C41" s="47">
        <v>5</v>
      </c>
      <c r="D41" s="48" t="s">
        <v>71</v>
      </c>
      <c r="E41" s="49">
        <v>0</v>
      </c>
      <c r="F41" s="47"/>
      <c r="G41" s="48"/>
      <c r="H41" s="49"/>
      <c r="I41" s="47">
        <v>2</v>
      </c>
      <c r="J41" s="48" t="s">
        <v>71</v>
      </c>
      <c r="K41" s="49">
        <v>1</v>
      </c>
      <c r="L41" s="47">
        <v>4</v>
      </c>
      <c r="M41" s="48" t="s">
        <v>71</v>
      </c>
      <c r="N41" s="49">
        <v>2</v>
      </c>
      <c r="O41" s="137"/>
      <c r="P41" s="138"/>
      <c r="Q41" s="140"/>
      <c r="R41" s="141"/>
      <c r="S41" s="140"/>
      <c r="T41" s="141"/>
      <c r="U41" s="140"/>
      <c r="V41" s="141"/>
      <c r="W41" s="140"/>
      <c r="X41" s="141"/>
      <c r="Y41" s="146"/>
      <c r="Z41" s="23">
        <f>COUNTIF(C40:N41,"△")</f>
        <v>0</v>
      </c>
      <c r="AA41" s="24">
        <f>SUM(E41+H41+K41+N41)</f>
        <v>3</v>
      </c>
    </row>
    <row r="42" spans="1:27" ht="12" customHeight="1">
      <c r="A42" s="142">
        <v>3</v>
      </c>
      <c r="B42" s="144" t="s">
        <v>86</v>
      </c>
      <c r="C42" s="132">
        <f>IF(OR(C43="",E43=""),"",IF(C43=E43,"△",IF(C43&gt;E43,"○","●")))</f>
      </c>
      <c r="D42" s="133"/>
      <c r="E42" s="134"/>
      <c r="F42" s="132" t="str">
        <f>IF(OR(F43="",H43=""),"",IF(F43=H43,"△",IF(F43&gt;H43,"○","●")))</f>
        <v>●</v>
      </c>
      <c r="G42" s="133"/>
      <c r="H42" s="134"/>
      <c r="I42" s="132">
        <f>IF(OR(I43="",K43=""),"",IF(I43=K43,"△",IF(I43&gt;K43,"○","●")))</f>
      </c>
      <c r="J42" s="133"/>
      <c r="K42" s="134"/>
      <c r="L42" s="132" t="str">
        <f>IF(OR(L43="",N43=""),"",IF(L43=N43,"△",IF(L43&gt;N43,"○","●")))</f>
        <v>○</v>
      </c>
      <c r="M42" s="133"/>
      <c r="N42" s="134"/>
      <c r="O42" s="135">
        <f>SUM(Z42:Z43)</f>
        <v>3</v>
      </c>
      <c r="P42" s="136"/>
      <c r="Q42" s="135">
        <f>AA42</f>
        <v>4</v>
      </c>
      <c r="R42" s="139"/>
      <c r="S42" s="135">
        <f>AA43</f>
        <v>3</v>
      </c>
      <c r="T42" s="139"/>
      <c r="U42" s="135">
        <f>SUM(AA42-AA43)</f>
        <v>1</v>
      </c>
      <c r="V42" s="139"/>
      <c r="W42" s="135"/>
      <c r="X42" s="139"/>
      <c r="Y42" s="146"/>
      <c r="Z42" s="23">
        <f>COUNTIF(C42:N43,"○")*3</f>
        <v>3</v>
      </c>
      <c r="AA42" s="24">
        <f>SUM(C43+F43+I43+L43)</f>
        <v>4</v>
      </c>
    </row>
    <row r="43" spans="1:27" ht="12" customHeight="1">
      <c r="A43" s="143"/>
      <c r="B43" s="145"/>
      <c r="C43" s="47"/>
      <c r="D43" s="48" t="s">
        <v>71</v>
      </c>
      <c r="E43" s="49"/>
      <c r="F43" s="47">
        <v>1</v>
      </c>
      <c r="G43" s="48" t="s">
        <v>71</v>
      </c>
      <c r="H43" s="49">
        <v>2</v>
      </c>
      <c r="I43" s="47"/>
      <c r="J43" s="48"/>
      <c r="K43" s="49"/>
      <c r="L43" s="47">
        <v>3</v>
      </c>
      <c r="M43" s="48" t="s">
        <v>71</v>
      </c>
      <c r="N43" s="49">
        <v>1</v>
      </c>
      <c r="O43" s="137"/>
      <c r="P43" s="138"/>
      <c r="Q43" s="140"/>
      <c r="R43" s="141"/>
      <c r="S43" s="140"/>
      <c r="T43" s="141"/>
      <c r="U43" s="140"/>
      <c r="V43" s="141"/>
      <c r="W43" s="140"/>
      <c r="X43" s="141"/>
      <c r="Y43" s="146"/>
      <c r="Z43" s="23">
        <f>COUNTIF(C42:N43,"△")</f>
        <v>0</v>
      </c>
      <c r="AA43" s="24">
        <f>SUM(E43+H43+K43+N43)</f>
        <v>3</v>
      </c>
    </row>
    <row r="44" spans="1:27" ht="12" customHeight="1">
      <c r="A44" s="142">
        <v>4</v>
      </c>
      <c r="B44" s="144" t="s">
        <v>87</v>
      </c>
      <c r="C44" s="132" t="str">
        <f>IF(OR(C45="",E45=""),"",IF(C45=E45,"△",IF(C45&gt;E45,"○","●")))</f>
        <v>●</v>
      </c>
      <c r="D44" s="133"/>
      <c r="E44" s="134"/>
      <c r="F44" s="132" t="str">
        <f>IF(OR(F45="",H45=""),"",IF(F45=H45,"△",IF(F45&gt;H45,"○","●")))</f>
        <v>●</v>
      </c>
      <c r="G44" s="133"/>
      <c r="H44" s="134"/>
      <c r="I44" s="132" t="str">
        <f>IF(OR(I45="",K45=""),"",IF(I45=K45,"△",IF(I45&gt;K45,"○","●")))</f>
        <v>●</v>
      </c>
      <c r="J44" s="133"/>
      <c r="K44" s="134"/>
      <c r="L44" s="132">
        <f>IF(OR(L45="",N45=""),"",IF(L45=N45,"△",IF(L45&gt;N45,"○","●")))</f>
      </c>
      <c r="M44" s="133"/>
      <c r="N44" s="134"/>
      <c r="O44" s="135">
        <f>SUM(Z44:Z45)</f>
        <v>0</v>
      </c>
      <c r="P44" s="136"/>
      <c r="Q44" s="135">
        <f>AA44</f>
        <v>3</v>
      </c>
      <c r="R44" s="139"/>
      <c r="S44" s="135">
        <f>AA45</f>
        <v>9</v>
      </c>
      <c r="T44" s="139"/>
      <c r="U44" s="135">
        <f>SUM(AA44-AA45)</f>
        <v>-6</v>
      </c>
      <c r="V44" s="139"/>
      <c r="W44" s="135">
        <v>4</v>
      </c>
      <c r="X44" s="139"/>
      <c r="Y44" s="146"/>
      <c r="Z44" s="23">
        <f>COUNTIF(C44:N45,"○")*3</f>
        <v>0</v>
      </c>
      <c r="AA44" s="24">
        <f>SUM(C45+F45+I45+L45)</f>
        <v>3</v>
      </c>
    </row>
    <row r="45" spans="1:27" ht="12" customHeight="1">
      <c r="A45" s="143"/>
      <c r="B45" s="145"/>
      <c r="C45" s="47">
        <v>0</v>
      </c>
      <c r="D45" s="48" t="s">
        <v>71</v>
      </c>
      <c r="E45" s="49">
        <v>2</v>
      </c>
      <c r="F45" s="47">
        <v>2</v>
      </c>
      <c r="G45" s="48" t="s">
        <v>71</v>
      </c>
      <c r="H45" s="49">
        <v>4</v>
      </c>
      <c r="I45" s="47">
        <v>1</v>
      </c>
      <c r="J45" s="48" t="s">
        <v>71</v>
      </c>
      <c r="K45" s="49">
        <v>3</v>
      </c>
      <c r="L45" s="47"/>
      <c r="M45" s="48"/>
      <c r="N45" s="49"/>
      <c r="O45" s="137"/>
      <c r="P45" s="138"/>
      <c r="Q45" s="140"/>
      <c r="R45" s="141"/>
      <c r="S45" s="140"/>
      <c r="T45" s="141"/>
      <c r="U45" s="140"/>
      <c r="V45" s="141"/>
      <c r="W45" s="140"/>
      <c r="X45" s="141"/>
      <c r="Y45" s="146"/>
      <c r="Z45" s="23">
        <f>COUNTIF(C44:N45,"△")</f>
        <v>0</v>
      </c>
      <c r="AA45" s="24">
        <f>SUM(E45+H45+K45+N45)</f>
        <v>9</v>
      </c>
    </row>
    <row r="47" spans="1:34" ht="18" customHeight="1">
      <c r="A47" s="168" t="s">
        <v>88</v>
      </c>
      <c r="B47" s="168"/>
      <c r="C47" s="168"/>
      <c r="D47" s="168"/>
      <c r="AB47" s="14"/>
      <c r="AC47" s="14"/>
      <c r="AD47" s="14"/>
      <c r="AE47" s="14"/>
      <c r="AF47" s="11"/>
      <c r="AG47" s="11"/>
      <c r="AH47" s="11"/>
    </row>
    <row r="48" spans="1:33" ht="15" customHeight="1">
      <c r="A48" s="31"/>
      <c r="B48" s="31" t="s">
        <v>2</v>
      </c>
      <c r="C48" s="169" t="s">
        <v>3</v>
      </c>
      <c r="D48" s="170"/>
      <c r="E48" s="200" t="s">
        <v>4</v>
      </c>
      <c r="F48" s="201"/>
      <c r="G48" s="201"/>
      <c r="H48" s="201"/>
      <c r="I48" s="201"/>
      <c r="J48" s="201"/>
      <c r="K48" s="201"/>
      <c r="L48" s="201"/>
      <c r="M48" s="201"/>
      <c r="N48" s="201"/>
      <c r="O48" s="202"/>
      <c r="P48" s="234" t="s">
        <v>5</v>
      </c>
      <c r="Q48" s="234"/>
      <c r="R48" s="234"/>
      <c r="S48" s="234"/>
      <c r="T48" s="234"/>
      <c r="U48" s="234"/>
      <c r="V48" s="234"/>
      <c r="W48" s="234"/>
      <c r="X48" s="234" t="s">
        <v>60</v>
      </c>
      <c r="Y48" s="234"/>
      <c r="Z48" s="234"/>
      <c r="AA48" s="234"/>
      <c r="AB48" s="234"/>
      <c r="AC48" s="234"/>
      <c r="AD48" s="234"/>
      <c r="AE48" s="15"/>
      <c r="AF48" s="16"/>
      <c r="AG48" s="16"/>
    </row>
    <row r="49" spans="1:33" ht="15" customHeight="1">
      <c r="A49" s="58">
        <v>1</v>
      </c>
      <c r="B49" s="59" t="s">
        <v>89</v>
      </c>
      <c r="C49" s="220">
        <v>0.6875</v>
      </c>
      <c r="D49" s="221"/>
      <c r="E49" s="232" t="s">
        <v>44</v>
      </c>
      <c r="F49" s="230"/>
      <c r="G49" s="230"/>
      <c r="H49" s="233"/>
      <c r="I49" s="60">
        <v>3</v>
      </c>
      <c r="J49" s="17"/>
      <c r="K49" s="61">
        <v>2</v>
      </c>
      <c r="L49" s="222" t="s">
        <v>45</v>
      </c>
      <c r="M49" s="223"/>
      <c r="N49" s="223"/>
      <c r="O49" s="224"/>
      <c r="P49" s="228" t="s">
        <v>46</v>
      </c>
      <c r="Q49" s="223"/>
      <c r="R49" s="223"/>
      <c r="S49" s="223"/>
      <c r="T49" s="229" t="s">
        <v>25</v>
      </c>
      <c r="U49" s="230"/>
      <c r="V49" s="230"/>
      <c r="W49" s="231"/>
      <c r="X49" s="215" t="s">
        <v>90</v>
      </c>
      <c r="Y49" s="216"/>
      <c r="Z49" s="216"/>
      <c r="AA49" s="216"/>
      <c r="AB49" s="216"/>
      <c r="AC49" s="216"/>
      <c r="AD49" s="217"/>
      <c r="AE49" s="15"/>
      <c r="AF49" s="16"/>
      <c r="AG49" s="16"/>
    </row>
    <row r="50" spans="1:33" ht="15" customHeight="1">
      <c r="A50" s="58">
        <v>2</v>
      </c>
      <c r="B50" s="59" t="s">
        <v>94</v>
      </c>
      <c r="C50" s="220">
        <v>0.7291666666666666</v>
      </c>
      <c r="D50" s="221"/>
      <c r="E50" s="228" t="s">
        <v>46</v>
      </c>
      <c r="F50" s="223"/>
      <c r="G50" s="223"/>
      <c r="H50" s="223"/>
      <c r="I50" s="62">
        <v>5</v>
      </c>
      <c r="J50" s="17"/>
      <c r="K50" s="61">
        <v>1</v>
      </c>
      <c r="L50" s="229" t="s">
        <v>25</v>
      </c>
      <c r="M50" s="230"/>
      <c r="N50" s="230"/>
      <c r="O50" s="231"/>
      <c r="P50" s="215" t="s">
        <v>140</v>
      </c>
      <c r="Q50" s="216"/>
      <c r="R50" s="216"/>
      <c r="S50" s="222"/>
      <c r="T50" s="229" t="s">
        <v>141</v>
      </c>
      <c r="U50" s="230"/>
      <c r="V50" s="230"/>
      <c r="W50" s="231"/>
      <c r="X50" s="215" t="s">
        <v>142</v>
      </c>
      <c r="Y50" s="216"/>
      <c r="Z50" s="216"/>
      <c r="AA50" s="216"/>
      <c r="AB50" s="216"/>
      <c r="AC50" s="216"/>
      <c r="AD50" s="217"/>
      <c r="AE50" s="15"/>
      <c r="AF50" s="16"/>
      <c r="AG50" s="16"/>
    </row>
    <row r="51" spans="1:33" ht="15" customHeight="1">
      <c r="A51" s="58">
        <v>3</v>
      </c>
      <c r="B51" s="101" t="s">
        <v>95</v>
      </c>
      <c r="C51" s="92">
        <v>0.6875</v>
      </c>
      <c r="D51" s="112"/>
      <c r="E51" s="103" t="s">
        <v>91</v>
      </c>
      <c r="F51" s="104"/>
      <c r="G51" s="104"/>
      <c r="H51" s="104"/>
      <c r="I51" s="63">
        <v>6</v>
      </c>
      <c r="J51" s="64"/>
      <c r="K51" s="65">
        <v>1</v>
      </c>
      <c r="L51" s="225" t="s">
        <v>96</v>
      </c>
      <c r="M51" s="226"/>
      <c r="N51" s="226"/>
      <c r="O51" s="227"/>
      <c r="P51" s="103" t="s">
        <v>25</v>
      </c>
      <c r="Q51" s="104"/>
      <c r="R51" s="104"/>
      <c r="S51" s="104"/>
      <c r="T51" s="109" t="s">
        <v>92</v>
      </c>
      <c r="U51" s="110"/>
      <c r="V51" s="110"/>
      <c r="W51" s="111"/>
      <c r="X51" s="103" t="s">
        <v>90</v>
      </c>
      <c r="Y51" s="104"/>
      <c r="Z51" s="104"/>
      <c r="AA51" s="104"/>
      <c r="AB51" s="104"/>
      <c r="AC51" s="104"/>
      <c r="AD51" s="105"/>
      <c r="AE51" s="15"/>
      <c r="AF51" s="16"/>
      <c r="AG51" s="16"/>
    </row>
    <row r="52" spans="1:33" ht="15" customHeight="1">
      <c r="A52" s="58">
        <v>4</v>
      </c>
      <c r="B52" s="102"/>
      <c r="C52" s="100">
        <v>0.75</v>
      </c>
      <c r="D52" s="98"/>
      <c r="E52" s="218" t="s">
        <v>25</v>
      </c>
      <c r="F52" s="219"/>
      <c r="G52" s="219"/>
      <c r="H52" s="219"/>
      <c r="I52" s="66">
        <v>0</v>
      </c>
      <c r="J52" s="67"/>
      <c r="K52" s="68">
        <v>7</v>
      </c>
      <c r="L52" s="99" t="s">
        <v>97</v>
      </c>
      <c r="M52" s="97"/>
      <c r="N52" s="97"/>
      <c r="O52" s="95"/>
      <c r="P52" s="96" t="s">
        <v>52</v>
      </c>
      <c r="Q52" s="94"/>
      <c r="R52" s="94"/>
      <c r="S52" s="93"/>
      <c r="T52" s="90" t="s">
        <v>98</v>
      </c>
      <c r="U52" s="94"/>
      <c r="V52" s="94"/>
      <c r="W52" s="91"/>
      <c r="X52" s="106"/>
      <c r="Y52" s="107"/>
      <c r="Z52" s="107"/>
      <c r="AA52" s="107"/>
      <c r="AB52" s="107"/>
      <c r="AC52" s="107"/>
      <c r="AD52" s="108"/>
      <c r="AE52" s="15"/>
      <c r="AF52" s="16"/>
      <c r="AG52" s="16"/>
    </row>
    <row r="53" spans="1:33" ht="15" customHeight="1">
      <c r="A53" s="58">
        <v>5</v>
      </c>
      <c r="B53" s="101" t="s">
        <v>99</v>
      </c>
      <c r="C53" s="92">
        <v>0.5833333333333334</v>
      </c>
      <c r="D53" s="112"/>
      <c r="E53" s="103" t="s">
        <v>25</v>
      </c>
      <c r="F53" s="104"/>
      <c r="G53" s="104"/>
      <c r="H53" s="104"/>
      <c r="I53" s="63">
        <v>0</v>
      </c>
      <c r="J53" s="64"/>
      <c r="K53" s="65">
        <v>7</v>
      </c>
      <c r="L53" s="225" t="s">
        <v>23</v>
      </c>
      <c r="M53" s="226"/>
      <c r="N53" s="226"/>
      <c r="O53" s="227"/>
      <c r="P53" s="122" t="s">
        <v>33</v>
      </c>
      <c r="Q53" s="110"/>
      <c r="R53" s="110"/>
      <c r="S53" s="123"/>
      <c r="T53" s="109" t="s">
        <v>92</v>
      </c>
      <c r="U53" s="110"/>
      <c r="V53" s="110"/>
      <c r="W53" s="111"/>
      <c r="X53" s="103" t="s">
        <v>100</v>
      </c>
      <c r="Y53" s="104"/>
      <c r="Z53" s="104"/>
      <c r="AA53" s="104"/>
      <c r="AB53" s="104"/>
      <c r="AC53" s="104"/>
      <c r="AD53" s="105"/>
      <c r="AE53" s="15"/>
      <c r="AF53" s="16"/>
      <c r="AG53" s="16"/>
    </row>
    <row r="54" spans="1:33" ht="15" customHeight="1">
      <c r="A54" s="58">
        <v>6</v>
      </c>
      <c r="B54" s="102"/>
      <c r="C54" s="100">
        <v>0.6458333333333334</v>
      </c>
      <c r="D54" s="98"/>
      <c r="E54" s="218" t="s">
        <v>101</v>
      </c>
      <c r="F54" s="219"/>
      <c r="G54" s="219"/>
      <c r="H54" s="219"/>
      <c r="I54" s="66">
        <v>2</v>
      </c>
      <c r="J54" s="67"/>
      <c r="K54" s="68">
        <v>1</v>
      </c>
      <c r="L54" s="99" t="s">
        <v>97</v>
      </c>
      <c r="M54" s="97"/>
      <c r="N54" s="97"/>
      <c r="O54" s="95"/>
      <c r="P54" s="218" t="s">
        <v>25</v>
      </c>
      <c r="Q54" s="219"/>
      <c r="R54" s="219"/>
      <c r="S54" s="219"/>
      <c r="T54" s="90" t="s">
        <v>23</v>
      </c>
      <c r="U54" s="94"/>
      <c r="V54" s="94"/>
      <c r="W54" s="91"/>
      <c r="X54" s="106"/>
      <c r="Y54" s="107"/>
      <c r="Z54" s="107"/>
      <c r="AA54" s="107"/>
      <c r="AB54" s="107"/>
      <c r="AC54" s="107"/>
      <c r="AD54" s="108"/>
      <c r="AE54" s="15"/>
      <c r="AF54" s="16"/>
      <c r="AG54" s="16"/>
    </row>
    <row r="55" spans="1:33" ht="15" customHeight="1">
      <c r="A55" s="58">
        <v>7</v>
      </c>
      <c r="B55" s="101" t="s">
        <v>102</v>
      </c>
      <c r="C55" s="92">
        <v>0.4583333333333333</v>
      </c>
      <c r="D55" s="112"/>
      <c r="E55" s="103" t="s">
        <v>91</v>
      </c>
      <c r="F55" s="104"/>
      <c r="G55" s="104"/>
      <c r="H55" s="104"/>
      <c r="I55" s="63">
        <v>5</v>
      </c>
      <c r="J55" s="64"/>
      <c r="K55" s="65">
        <v>0</v>
      </c>
      <c r="L55" s="225" t="s">
        <v>97</v>
      </c>
      <c r="M55" s="226"/>
      <c r="N55" s="226"/>
      <c r="O55" s="227"/>
      <c r="P55" s="122" t="s">
        <v>55</v>
      </c>
      <c r="Q55" s="110"/>
      <c r="R55" s="110"/>
      <c r="S55" s="123"/>
      <c r="T55" s="109" t="s">
        <v>25</v>
      </c>
      <c r="U55" s="110"/>
      <c r="V55" s="110"/>
      <c r="W55" s="111"/>
      <c r="X55" s="103" t="s">
        <v>93</v>
      </c>
      <c r="Y55" s="104"/>
      <c r="Z55" s="104"/>
      <c r="AA55" s="104"/>
      <c r="AB55" s="104"/>
      <c r="AC55" s="104"/>
      <c r="AD55" s="105"/>
      <c r="AE55" s="15"/>
      <c r="AF55" s="16"/>
      <c r="AG55" s="16"/>
    </row>
    <row r="56" spans="1:33" ht="15" customHeight="1">
      <c r="A56" s="58">
        <v>8</v>
      </c>
      <c r="B56" s="102"/>
      <c r="C56" s="100">
        <v>0.5208333333333334</v>
      </c>
      <c r="D56" s="98"/>
      <c r="E56" s="218" t="s">
        <v>103</v>
      </c>
      <c r="F56" s="219"/>
      <c r="G56" s="219"/>
      <c r="H56" s="219"/>
      <c r="I56" s="66">
        <v>8</v>
      </c>
      <c r="J56" s="67"/>
      <c r="K56" s="68">
        <v>0</v>
      </c>
      <c r="L56" s="90" t="s">
        <v>25</v>
      </c>
      <c r="M56" s="94"/>
      <c r="N56" s="94"/>
      <c r="O56" s="91"/>
      <c r="P56" s="96" t="s">
        <v>23</v>
      </c>
      <c r="Q56" s="94"/>
      <c r="R56" s="94"/>
      <c r="S56" s="93"/>
      <c r="T56" s="90" t="s">
        <v>92</v>
      </c>
      <c r="U56" s="94"/>
      <c r="V56" s="94"/>
      <c r="W56" s="91"/>
      <c r="X56" s="106"/>
      <c r="Y56" s="107"/>
      <c r="Z56" s="107"/>
      <c r="AA56" s="107"/>
      <c r="AB56" s="107"/>
      <c r="AC56" s="107"/>
      <c r="AD56" s="108"/>
      <c r="AE56" s="15"/>
      <c r="AF56" s="16"/>
      <c r="AG56" s="16"/>
    </row>
    <row r="57" spans="1:33" ht="15" customHeight="1">
      <c r="A57" s="58">
        <v>9</v>
      </c>
      <c r="B57" s="59" t="s">
        <v>104</v>
      </c>
      <c r="C57" s="220">
        <v>0.625</v>
      </c>
      <c r="D57" s="221"/>
      <c r="E57" s="215" t="s">
        <v>91</v>
      </c>
      <c r="F57" s="216"/>
      <c r="G57" s="216"/>
      <c r="H57" s="216"/>
      <c r="I57" s="60">
        <v>5</v>
      </c>
      <c r="J57" s="17"/>
      <c r="K57" s="61">
        <v>0</v>
      </c>
      <c r="L57" s="222" t="s">
        <v>105</v>
      </c>
      <c r="M57" s="223"/>
      <c r="N57" s="223"/>
      <c r="O57" s="224"/>
      <c r="P57" s="190" t="s">
        <v>40</v>
      </c>
      <c r="Q57" s="191"/>
      <c r="R57" s="191"/>
      <c r="S57" s="192"/>
      <c r="T57" s="193" t="s">
        <v>106</v>
      </c>
      <c r="U57" s="191"/>
      <c r="V57" s="191"/>
      <c r="W57" s="194"/>
      <c r="X57" s="215" t="s">
        <v>0</v>
      </c>
      <c r="Y57" s="216"/>
      <c r="Z57" s="216"/>
      <c r="AA57" s="216"/>
      <c r="AB57" s="216"/>
      <c r="AC57" s="216"/>
      <c r="AD57" s="217"/>
      <c r="AE57" s="15"/>
      <c r="AF57" s="16"/>
      <c r="AG57" s="16"/>
    </row>
    <row r="58" spans="1:33" ht="15" customHeight="1">
      <c r="A58" s="58">
        <v>10</v>
      </c>
      <c r="B58" s="59" t="s">
        <v>138</v>
      </c>
      <c r="C58" s="220">
        <v>0.4583333333333333</v>
      </c>
      <c r="D58" s="221"/>
      <c r="E58" s="215" t="s">
        <v>44</v>
      </c>
      <c r="F58" s="216"/>
      <c r="G58" s="216"/>
      <c r="H58" s="222"/>
      <c r="I58" s="60"/>
      <c r="J58" s="17"/>
      <c r="K58" s="61"/>
      <c r="L58" s="303" t="s">
        <v>46</v>
      </c>
      <c r="M58" s="216"/>
      <c r="N58" s="216"/>
      <c r="O58" s="217"/>
      <c r="P58" s="215" t="s">
        <v>140</v>
      </c>
      <c r="Q58" s="216"/>
      <c r="R58" s="216"/>
      <c r="S58" s="222"/>
      <c r="T58" s="229" t="s">
        <v>141</v>
      </c>
      <c r="U58" s="230"/>
      <c r="V58" s="230"/>
      <c r="W58" s="231"/>
      <c r="X58" s="215" t="s">
        <v>139</v>
      </c>
      <c r="Y58" s="216"/>
      <c r="Z58" s="216"/>
      <c r="AA58" s="216"/>
      <c r="AB58" s="216"/>
      <c r="AC58" s="216"/>
      <c r="AD58" s="217"/>
      <c r="AE58" s="15"/>
      <c r="AF58" s="16"/>
      <c r="AG58" s="16"/>
    </row>
    <row r="59" spans="1:34" ht="18.75" customHeight="1">
      <c r="A59" s="9"/>
      <c r="B59" s="9"/>
      <c r="C59" s="18"/>
      <c r="D59" s="1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9"/>
      <c r="Q59" s="19"/>
      <c r="R59" s="19"/>
      <c r="S59" s="19"/>
      <c r="T59" s="19"/>
      <c r="U59" s="19"/>
      <c r="V59" s="19"/>
      <c r="W59" s="9"/>
      <c r="X59" s="9"/>
      <c r="Y59" s="9"/>
      <c r="AB59" s="20"/>
      <c r="AC59" s="20"/>
      <c r="AD59" s="18"/>
      <c r="AE59" s="18"/>
      <c r="AF59" s="20"/>
      <c r="AG59" s="20"/>
      <c r="AH59" s="20"/>
    </row>
    <row r="60" spans="1:34" ht="15" customHeight="1">
      <c r="A60" s="151" t="s">
        <v>7</v>
      </c>
      <c r="B60" s="152"/>
      <c r="C60" s="153" t="str">
        <f>B61</f>
        <v>コバルトーレ</v>
      </c>
      <c r="D60" s="154"/>
      <c r="E60" s="155"/>
      <c r="F60" s="153" t="str">
        <f>B63</f>
        <v>DUOパーク</v>
      </c>
      <c r="G60" s="154"/>
      <c r="H60" s="155"/>
      <c r="I60" s="153" t="str">
        <f>B65</f>
        <v>エスペランサ</v>
      </c>
      <c r="J60" s="154"/>
      <c r="K60" s="155"/>
      <c r="L60" s="153" t="str">
        <f>B67</f>
        <v>東六</v>
      </c>
      <c r="M60" s="154"/>
      <c r="N60" s="155"/>
      <c r="O60" s="153" t="str">
        <f>B69</f>
        <v>仙台中田</v>
      </c>
      <c r="P60" s="154"/>
      <c r="Q60" s="155"/>
      <c r="R60" s="147" t="s">
        <v>8</v>
      </c>
      <c r="S60" s="161"/>
      <c r="T60" s="163" t="s">
        <v>9</v>
      </c>
      <c r="U60" s="163"/>
      <c r="V60" s="163" t="s">
        <v>10</v>
      </c>
      <c r="W60" s="163"/>
      <c r="X60" s="147" t="s">
        <v>11</v>
      </c>
      <c r="Y60" s="148"/>
      <c r="Z60" s="147" t="s">
        <v>12</v>
      </c>
      <c r="AA60" s="148"/>
      <c r="AF60" s="21"/>
      <c r="AG60" s="22"/>
      <c r="AH60" s="9"/>
    </row>
    <row r="61" spans="1:34" ht="12" customHeight="1">
      <c r="A61" s="142">
        <v>1</v>
      </c>
      <c r="B61" s="455" t="s">
        <v>107</v>
      </c>
      <c r="C61" s="132">
        <f>IF(OR(C62="",E62=""),"",IF(C62=E62,"△",IF(C62&gt;E62,"○","●")))</f>
      </c>
      <c r="D61" s="133"/>
      <c r="E61" s="134"/>
      <c r="F61" s="132" t="str">
        <f>IF(OR(F62="",H62=""),"",IF(F62=H62,"△",IF(F62&gt;H62,"○","●")))</f>
        <v>○</v>
      </c>
      <c r="G61" s="133"/>
      <c r="H61" s="134"/>
      <c r="I61" s="132" t="str">
        <f>IF(OR(I62="",K62=""),"",IF(I62=K62,"△",IF(I62&gt;K62,"○","●")))</f>
        <v>○</v>
      </c>
      <c r="J61" s="133"/>
      <c r="K61" s="134"/>
      <c r="L61" s="132" t="str">
        <f>IF(OR(L62="",N62=""),"",IF(L62=N62,"△",IF(L62&gt;N62,"○","●")))</f>
        <v>○</v>
      </c>
      <c r="M61" s="133"/>
      <c r="N61" s="134"/>
      <c r="O61" s="132" t="str">
        <f>IF(OR(O62="",Q62=""),"",IF(O62=Q62,"△",IF(O62&gt;Q62,"○","●")))</f>
        <v>○</v>
      </c>
      <c r="P61" s="133"/>
      <c r="Q61" s="134"/>
      <c r="R61" s="135">
        <f>SUM(AC61:AC62)</f>
        <v>12</v>
      </c>
      <c r="S61" s="136"/>
      <c r="T61" s="135">
        <f>AD61</f>
        <v>23</v>
      </c>
      <c r="U61" s="139"/>
      <c r="V61" s="135">
        <f>AD62</f>
        <v>1</v>
      </c>
      <c r="W61" s="139"/>
      <c r="X61" s="135">
        <f>SUM(AD61-AD62)</f>
        <v>22</v>
      </c>
      <c r="Y61" s="139"/>
      <c r="Z61" s="135">
        <v>1</v>
      </c>
      <c r="AA61" s="139"/>
      <c r="AC61" s="23">
        <f>COUNTIF(C61:Q62,"○")*3</f>
        <v>12</v>
      </c>
      <c r="AD61" s="24">
        <f>SUM(C62+F62+I62+L62+O62)</f>
        <v>23</v>
      </c>
      <c r="AH61" s="117"/>
    </row>
    <row r="62" spans="1:34" ht="12" customHeight="1">
      <c r="A62" s="143"/>
      <c r="B62" s="456"/>
      <c r="C62" s="47"/>
      <c r="D62" s="48"/>
      <c r="E62" s="49"/>
      <c r="F62" s="47">
        <v>5</v>
      </c>
      <c r="G62" s="48" t="s">
        <v>69</v>
      </c>
      <c r="H62" s="49">
        <v>0</v>
      </c>
      <c r="I62" s="47">
        <v>6</v>
      </c>
      <c r="J62" s="48" t="s">
        <v>69</v>
      </c>
      <c r="K62" s="49">
        <v>1</v>
      </c>
      <c r="L62" s="47">
        <v>7</v>
      </c>
      <c r="M62" s="48" t="s">
        <v>69</v>
      </c>
      <c r="N62" s="49">
        <v>0</v>
      </c>
      <c r="O62" s="47">
        <v>5</v>
      </c>
      <c r="P62" s="48" t="s">
        <v>69</v>
      </c>
      <c r="Q62" s="49">
        <v>0</v>
      </c>
      <c r="R62" s="137"/>
      <c r="S62" s="138"/>
      <c r="T62" s="140"/>
      <c r="U62" s="141"/>
      <c r="V62" s="140"/>
      <c r="W62" s="141"/>
      <c r="X62" s="140"/>
      <c r="Y62" s="141"/>
      <c r="Z62" s="140"/>
      <c r="AA62" s="141"/>
      <c r="AC62" s="23">
        <f>COUNTIF(C61:Q62,"△")</f>
        <v>0</v>
      </c>
      <c r="AD62" s="24">
        <f>SUM(E62+H62+K62+N62+Q62)</f>
        <v>1</v>
      </c>
      <c r="AH62" s="117"/>
    </row>
    <row r="63" spans="1:34" ht="12" customHeight="1">
      <c r="A63" s="142">
        <v>2</v>
      </c>
      <c r="B63" s="144" t="s">
        <v>108</v>
      </c>
      <c r="C63" s="132" t="str">
        <f>IF(OR(C64="",E64=""),"",IF(C64=E64,"△",IF(C64&gt;E64,"○","●")))</f>
        <v>●</v>
      </c>
      <c r="D63" s="133"/>
      <c r="E63" s="134"/>
      <c r="F63" s="132">
        <f>IF(OR(F64="",H64=""),"",IF(F64=H64,"△",IF(F64&gt;H64,"○","●")))</f>
      </c>
      <c r="G63" s="133"/>
      <c r="H63" s="134"/>
      <c r="I63" s="132">
        <f>IF(OR(I64="",K64=""),"",IF(I64=K64,"△",IF(I64&gt;K64,"○","●")))</f>
      </c>
      <c r="J63" s="133"/>
      <c r="K63" s="134"/>
      <c r="L63" s="132" t="str">
        <f>IF(OR(L64="",N64=""),"",IF(L64=N64,"△",IF(L64&gt;N64,"○","●")))</f>
        <v>○</v>
      </c>
      <c r="M63" s="133"/>
      <c r="N63" s="134"/>
      <c r="O63" s="132" t="str">
        <f>IF(OR(O64="",Q64=""),"",IF(O64=Q64,"△",IF(O64&gt;Q64,"○","●")))</f>
        <v>○</v>
      </c>
      <c r="P63" s="133"/>
      <c r="Q63" s="134"/>
      <c r="R63" s="135">
        <f>SUM(AC63:AC64)</f>
        <v>6</v>
      </c>
      <c r="S63" s="136"/>
      <c r="T63" s="135">
        <f>AD63</f>
        <v>11</v>
      </c>
      <c r="U63" s="139"/>
      <c r="V63" s="135">
        <f>AD64</f>
        <v>7</v>
      </c>
      <c r="W63" s="139"/>
      <c r="X63" s="135">
        <f>SUM(AD63-AD64)</f>
        <v>4</v>
      </c>
      <c r="Y63" s="139"/>
      <c r="Z63" s="135"/>
      <c r="AA63" s="139"/>
      <c r="AC63" s="23">
        <f>COUNTIF(C63:Q64,"○")*3</f>
        <v>6</v>
      </c>
      <c r="AD63" s="24">
        <f>SUM(C64+F64+I64+L64+O64)</f>
        <v>11</v>
      </c>
      <c r="AH63" s="117"/>
    </row>
    <row r="64" spans="1:34" ht="12" customHeight="1">
      <c r="A64" s="143"/>
      <c r="B64" s="145"/>
      <c r="C64" s="47">
        <v>0</v>
      </c>
      <c r="D64" s="48" t="s">
        <v>69</v>
      </c>
      <c r="E64" s="49">
        <v>5</v>
      </c>
      <c r="F64" s="47"/>
      <c r="G64" s="48"/>
      <c r="H64" s="49"/>
      <c r="I64" s="47"/>
      <c r="J64" s="48" t="s">
        <v>69</v>
      </c>
      <c r="K64" s="49"/>
      <c r="L64" s="47">
        <v>8</v>
      </c>
      <c r="M64" s="48" t="s">
        <v>69</v>
      </c>
      <c r="N64" s="49">
        <v>0</v>
      </c>
      <c r="O64" s="47">
        <v>3</v>
      </c>
      <c r="P64" s="48" t="s">
        <v>69</v>
      </c>
      <c r="Q64" s="49">
        <v>2</v>
      </c>
      <c r="R64" s="137"/>
      <c r="S64" s="138"/>
      <c r="T64" s="140"/>
      <c r="U64" s="141"/>
      <c r="V64" s="140"/>
      <c r="W64" s="141"/>
      <c r="X64" s="140"/>
      <c r="Y64" s="141"/>
      <c r="Z64" s="140"/>
      <c r="AA64" s="141"/>
      <c r="AC64" s="23">
        <f>COUNTIF(C63:Q64,"△")</f>
        <v>0</v>
      </c>
      <c r="AD64" s="24">
        <f>SUM(E64+H64+K64+N64+Q64)</f>
        <v>7</v>
      </c>
      <c r="AH64" s="117"/>
    </row>
    <row r="65" spans="1:34" ht="12" customHeight="1">
      <c r="A65" s="142">
        <v>3</v>
      </c>
      <c r="B65" s="144" t="s">
        <v>109</v>
      </c>
      <c r="C65" s="132" t="str">
        <f>IF(OR(C66="",E66=""),"",IF(C66=E66,"△",IF(C66&gt;E66,"○","●")))</f>
        <v>●</v>
      </c>
      <c r="D65" s="133"/>
      <c r="E65" s="134"/>
      <c r="F65" s="132">
        <f>IF(OR(F66="",H66=""),"",IF(F66=H66,"△",IF(F66&gt;H66,"○","●")))</f>
      </c>
      <c r="G65" s="133"/>
      <c r="H65" s="134"/>
      <c r="I65" s="132">
        <f>IF(OR(I66="",K66=""),"",IF(I66=K66,"△",IF(I66&gt;K66,"○","●")))</f>
      </c>
      <c r="J65" s="133"/>
      <c r="K65" s="134"/>
      <c r="L65" s="132" t="str">
        <f>IF(OR(L66="",N66=""),"",IF(L66=N66,"△",IF(L66&gt;N66,"○","●")))</f>
        <v>○</v>
      </c>
      <c r="M65" s="133"/>
      <c r="N65" s="134"/>
      <c r="O65" s="132" t="str">
        <f>IF(OR(O66="",Q66=""),"",IF(O66=Q66,"△",IF(O66&gt;Q66,"○","●")))</f>
        <v>○</v>
      </c>
      <c r="P65" s="133"/>
      <c r="Q65" s="134"/>
      <c r="R65" s="135">
        <f>SUM(AC65:AC66)</f>
        <v>6</v>
      </c>
      <c r="S65" s="136"/>
      <c r="T65" s="135">
        <f>AD65</f>
        <v>8</v>
      </c>
      <c r="U65" s="139"/>
      <c r="V65" s="135">
        <f>AD66</f>
        <v>8</v>
      </c>
      <c r="W65" s="139"/>
      <c r="X65" s="135">
        <f>SUM(AD65-AD66)</f>
        <v>0</v>
      </c>
      <c r="Y65" s="139"/>
      <c r="Z65" s="135"/>
      <c r="AA65" s="139"/>
      <c r="AC65" s="23">
        <f>COUNTIF(C65:Q66,"○")*3</f>
        <v>6</v>
      </c>
      <c r="AD65" s="24">
        <f>SUM(C66+F66+I66+L66+O66)</f>
        <v>8</v>
      </c>
      <c r="AH65" s="117"/>
    </row>
    <row r="66" spans="1:34" ht="12" customHeight="1">
      <c r="A66" s="143"/>
      <c r="B66" s="145"/>
      <c r="C66" s="47">
        <v>1</v>
      </c>
      <c r="D66" s="48" t="s">
        <v>69</v>
      </c>
      <c r="E66" s="49">
        <v>6</v>
      </c>
      <c r="F66" s="47"/>
      <c r="G66" s="48" t="s">
        <v>69</v>
      </c>
      <c r="H66" s="49"/>
      <c r="I66" s="47"/>
      <c r="J66" s="48"/>
      <c r="K66" s="49"/>
      <c r="L66" s="47">
        <v>5</v>
      </c>
      <c r="M66" s="48" t="s">
        <v>69</v>
      </c>
      <c r="N66" s="49">
        <v>1</v>
      </c>
      <c r="O66" s="47">
        <v>2</v>
      </c>
      <c r="P66" s="48" t="s">
        <v>69</v>
      </c>
      <c r="Q66" s="49">
        <v>1</v>
      </c>
      <c r="R66" s="137"/>
      <c r="S66" s="138"/>
      <c r="T66" s="140"/>
      <c r="U66" s="141"/>
      <c r="V66" s="140"/>
      <c r="W66" s="141"/>
      <c r="X66" s="140"/>
      <c r="Y66" s="141"/>
      <c r="Z66" s="140"/>
      <c r="AA66" s="141"/>
      <c r="AC66" s="23">
        <f>COUNTIF(C65:Q66,"△")</f>
        <v>0</v>
      </c>
      <c r="AD66" s="24">
        <f>SUM(E66+H66+K66+N66+Q66)</f>
        <v>8</v>
      </c>
      <c r="AH66" s="117"/>
    </row>
    <row r="67" spans="1:34" ht="12" customHeight="1">
      <c r="A67" s="142">
        <v>4</v>
      </c>
      <c r="B67" s="144" t="s">
        <v>14</v>
      </c>
      <c r="C67" s="132" t="str">
        <f>IF(OR(C68="",E68=""),"",IF(C68=E68,"△",IF(C68&gt;E68,"○","●")))</f>
        <v>●</v>
      </c>
      <c r="D67" s="133"/>
      <c r="E67" s="134"/>
      <c r="F67" s="132" t="str">
        <f>IF(OR(F68="",H68=""),"",IF(F68=H68,"△",IF(F68&gt;H68,"○","●")))</f>
        <v>●</v>
      </c>
      <c r="G67" s="133"/>
      <c r="H67" s="134"/>
      <c r="I67" s="132" t="str">
        <f>IF(OR(I68="",K68=""),"",IF(I68=K68,"△",IF(I68&gt;K68,"○","●")))</f>
        <v>●</v>
      </c>
      <c r="J67" s="133"/>
      <c r="K67" s="134"/>
      <c r="L67" s="132">
        <f>IF(OR(L68="",N68=""),"",IF(L68=N68,"△",IF(L68&gt;N68,"○","●")))</f>
      </c>
      <c r="M67" s="133"/>
      <c r="N67" s="134"/>
      <c r="O67" s="132" t="str">
        <f>IF(OR(O68="",Q68=""),"",IF(O68=Q68,"△",IF(O68&gt;Q68,"○","●")))</f>
        <v>●</v>
      </c>
      <c r="P67" s="133"/>
      <c r="Q67" s="134"/>
      <c r="R67" s="135">
        <f>SUM(AC67:AC68)</f>
        <v>0</v>
      </c>
      <c r="S67" s="136"/>
      <c r="T67" s="135">
        <f>AD67</f>
        <v>1</v>
      </c>
      <c r="U67" s="139"/>
      <c r="V67" s="135">
        <f>AD68</f>
        <v>27</v>
      </c>
      <c r="W67" s="139"/>
      <c r="X67" s="135">
        <f>SUM(AD67-AD68)</f>
        <v>-26</v>
      </c>
      <c r="Y67" s="139"/>
      <c r="Z67" s="135">
        <v>5</v>
      </c>
      <c r="AA67" s="139"/>
      <c r="AC67" s="23">
        <f>COUNTIF(C67:Q68,"○")*3</f>
        <v>0</v>
      </c>
      <c r="AD67" s="24">
        <f>SUM(C68+F68+I68+L68+O68)</f>
        <v>1</v>
      </c>
      <c r="AH67" s="117"/>
    </row>
    <row r="68" spans="1:34" ht="12" customHeight="1">
      <c r="A68" s="143"/>
      <c r="B68" s="145"/>
      <c r="C68" s="47">
        <v>0</v>
      </c>
      <c r="D68" s="48" t="s">
        <v>144</v>
      </c>
      <c r="E68" s="49">
        <v>7</v>
      </c>
      <c r="F68" s="47">
        <v>0</v>
      </c>
      <c r="G68" s="48" t="s">
        <v>13</v>
      </c>
      <c r="H68" s="49">
        <v>8</v>
      </c>
      <c r="I68" s="47">
        <v>1</v>
      </c>
      <c r="J68" s="48" t="s">
        <v>13</v>
      </c>
      <c r="K68" s="49">
        <v>5</v>
      </c>
      <c r="L68" s="47"/>
      <c r="M68" s="48"/>
      <c r="N68" s="49"/>
      <c r="O68" s="47">
        <v>0</v>
      </c>
      <c r="P68" s="48" t="s">
        <v>13</v>
      </c>
      <c r="Q68" s="49">
        <v>7</v>
      </c>
      <c r="R68" s="137"/>
      <c r="S68" s="138"/>
      <c r="T68" s="140"/>
      <c r="U68" s="141"/>
      <c r="V68" s="140"/>
      <c r="W68" s="141"/>
      <c r="X68" s="140"/>
      <c r="Y68" s="141"/>
      <c r="Z68" s="140"/>
      <c r="AA68" s="141"/>
      <c r="AC68" s="23">
        <f>COUNTIF(C67:Q68,"△")</f>
        <v>0</v>
      </c>
      <c r="AD68" s="24">
        <f>SUM(E68+H68+K68+N68+Q68)</f>
        <v>27</v>
      </c>
      <c r="AH68" s="117"/>
    </row>
    <row r="69" spans="1:34" ht="12" customHeight="1">
      <c r="A69" s="142">
        <v>5</v>
      </c>
      <c r="B69" s="144" t="s">
        <v>26</v>
      </c>
      <c r="C69" s="132" t="str">
        <f>IF(OR(C70="",E70=""),"",IF(C70=E70,"△",IF(C70&gt;E70,"○","●")))</f>
        <v>●</v>
      </c>
      <c r="D69" s="133"/>
      <c r="E69" s="134"/>
      <c r="F69" s="132" t="str">
        <f>IF(OR(F70="",H70=""),"",IF(F70=H70,"△",IF(F70&gt;H70,"○","●")))</f>
        <v>●</v>
      </c>
      <c r="G69" s="133"/>
      <c r="H69" s="134"/>
      <c r="I69" s="132" t="str">
        <f>IF(OR(I70="",K70=""),"",IF(I70=K70,"△",IF(I70&gt;K70,"○","●")))</f>
        <v>●</v>
      </c>
      <c r="J69" s="133"/>
      <c r="K69" s="134"/>
      <c r="L69" s="132" t="str">
        <f>IF(OR(L70="",N70=""),"",IF(L70=N70,"△",IF(L70&gt;N70,"○","●")))</f>
        <v>○</v>
      </c>
      <c r="M69" s="133"/>
      <c r="N69" s="134"/>
      <c r="O69" s="132">
        <f>IF(OR(O70="",Q70=""),"",IF(O70=Q70,"△",IF(O70&gt;Q70,"○","●")))</f>
      </c>
      <c r="P69" s="133"/>
      <c r="Q69" s="134"/>
      <c r="R69" s="135">
        <f>SUM(AC69:AC70)</f>
        <v>3</v>
      </c>
      <c r="S69" s="136"/>
      <c r="T69" s="135">
        <f>AD69</f>
        <v>10</v>
      </c>
      <c r="U69" s="139"/>
      <c r="V69" s="135">
        <f>AD70</f>
        <v>10</v>
      </c>
      <c r="W69" s="139"/>
      <c r="X69" s="135">
        <f>SUM(AD69-AD70)</f>
        <v>0</v>
      </c>
      <c r="Y69" s="139"/>
      <c r="Z69" s="135">
        <v>4</v>
      </c>
      <c r="AA69" s="139"/>
      <c r="AC69" s="23">
        <f>COUNTIF(C69:Q70,"○")*3</f>
        <v>3</v>
      </c>
      <c r="AD69" s="24">
        <f>SUM(C70+F70+I70+L70+O70)</f>
        <v>10</v>
      </c>
      <c r="AH69" s="117"/>
    </row>
    <row r="70" spans="1:34" ht="12" customHeight="1">
      <c r="A70" s="143"/>
      <c r="B70" s="145"/>
      <c r="C70" s="47">
        <v>0</v>
      </c>
      <c r="D70" s="48" t="s">
        <v>110</v>
      </c>
      <c r="E70" s="49">
        <v>5</v>
      </c>
      <c r="F70" s="47">
        <v>2</v>
      </c>
      <c r="G70" s="48" t="s">
        <v>110</v>
      </c>
      <c r="H70" s="49">
        <v>3</v>
      </c>
      <c r="I70" s="47">
        <v>1</v>
      </c>
      <c r="J70" s="48" t="s">
        <v>110</v>
      </c>
      <c r="K70" s="49">
        <v>2</v>
      </c>
      <c r="L70" s="47">
        <v>7</v>
      </c>
      <c r="M70" s="48" t="s">
        <v>110</v>
      </c>
      <c r="N70" s="49">
        <v>0</v>
      </c>
      <c r="O70" s="47"/>
      <c r="P70" s="48"/>
      <c r="Q70" s="49"/>
      <c r="R70" s="137"/>
      <c r="S70" s="138"/>
      <c r="T70" s="140"/>
      <c r="U70" s="141"/>
      <c r="V70" s="140"/>
      <c r="W70" s="141"/>
      <c r="X70" s="140"/>
      <c r="Y70" s="141"/>
      <c r="Z70" s="140"/>
      <c r="AA70" s="141"/>
      <c r="AC70" s="23">
        <f>COUNTIF(C69:Q70,"△")</f>
        <v>0</v>
      </c>
      <c r="AD70" s="24">
        <f>SUM(E70+H70+K70+N70+Q70)</f>
        <v>10</v>
      </c>
      <c r="AH70" s="117"/>
    </row>
    <row r="72" spans="1:34" ht="18" customHeight="1">
      <c r="A72" s="168" t="s">
        <v>111</v>
      </c>
      <c r="B72" s="168"/>
      <c r="C72" s="168"/>
      <c r="D72" s="168"/>
      <c r="AB72" s="14"/>
      <c r="AC72" s="14"/>
      <c r="AD72" s="14"/>
      <c r="AE72" s="14"/>
      <c r="AF72" s="11"/>
      <c r="AG72" s="11"/>
      <c r="AH72" s="11"/>
    </row>
    <row r="73" spans="1:33" ht="15" customHeight="1">
      <c r="A73" s="29"/>
      <c r="B73" s="30" t="s">
        <v>2</v>
      </c>
      <c r="C73" s="169" t="s">
        <v>3</v>
      </c>
      <c r="D73" s="170"/>
      <c r="E73" s="147" t="s">
        <v>4</v>
      </c>
      <c r="F73" s="171"/>
      <c r="G73" s="171"/>
      <c r="H73" s="171"/>
      <c r="I73" s="171"/>
      <c r="J73" s="171"/>
      <c r="K73" s="171"/>
      <c r="L73" s="171"/>
      <c r="M73" s="171"/>
      <c r="N73" s="171"/>
      <c r="O73" s="148"/>
      <c r="P73" s="163" t="s">
        <v>5</v>
      </c>
      <c r="Q73" s="163"/>
      <c r="R73" s="163"/>
      <c r="S73" s="163"/>
      <c r="T73" s="163"/>
      <c r="U73" s="163"/>
      <c r="V73" s="163"/>
      <c r="W73" s="163"/>
      <c r="X73" s="163" t="s">
        <v>60</v>
      </c>
      <c r="Y73" s="163"/>
      <c r="Z73" s="163"/>
      <c r="AA73" s="163"/>
      <c r="AB73" s="163"/>
      <c r="AC73" s="163"/>
      <c r="AD73" s="163"/>
      <c r="AE73" s="50"/>
      <c r="AF73" s="16"/>
      <c r="AG73" s="16"/>
    </row>
    <row r="74" spans="1:33" ht="15" customHeight="1">
      <c r="A74" s="31">
        <v>1</v>
      </c>
      <c r="B74" s="69">
        <v>41406</v>
      </c>
      <c r="C74" s="169">
        <v>0.625</v>
      </c>
      <c r="D74" s="170"/>
      <c r="E74" s="185" t="s">
        <v>112</v>
      </c>
      <c r="F74" s="186"/>
      <c r="G74" s="186"/>
      <c r="H74" s="186"/>
      <c r="I74" s="34">
        <v>2</v>
      </c>
      <c r="J74" s="35" t="s">
        <v>145</v>
      </c>
      <c r="K74" s="36">
        <v>0</v>
      </c>
      <c r="L74" s="187" t="s">
        <v>113</v>
      </c>
      <c r="M74" s="188"/>
      <c r="N74" s="188"/>
      <c r="O74" s="189"/>
      <c r="P74" s="190" t="s">
        <v>114</v>
      </c>
      <c r="Q74" s="191"/>
      <c r="R74" s="191"/>
      <c r="S74" s="192"/>
      <c r="T74" s="193" t="s">
        <v>39</v>
      </c>
      <c r="U74" s="191"/>
      <c r="V74" s="191"/>
      <c r="W74" s="194"/>
      <c r="X74" s="163" t="s">
        <v>41</v>
      </c>
      <c r="Y74" s="163"/>
      <c r="Z74" s="163"/>
      <c r="AA74" s="163"/>
      <c r="AB74" s="163"/>
      <c r="AC74" s="163"/>
      <c r="AD74" s="163"/>
      <c r="AE74" s="51"/>
      <c r="AF74" s="25"/>
      <c r="AG74" s="16"/>
    </row>
    <row r="75" spans="1:33" ht="15" customHeight="1">
      <c r="A75" s="70">
        <v>2</v>
      </c>
      <c r="B75" s="71">
        <v>41413</v>
      </c>
      <c r="C75" s="206">
        <v>0.5625</v>
      </c>
      <c r="D75" s="207"/>
      <c r="E75" s="208" t="s">
        <v>34</v>
      </c>
      <c r="F75" s="209"/>
      <c r="G75" s="209"/>
      <c r="H75" s="209"/>
      <c r="I75" s="39">
        <v>21</v>
      </c>
      <c r="J75" s="40" t="s">
        <v>145</v>
      </c>
      <c r="K75" s="41">
        <v>0</v>
      </c>
      <c r="L75" s="210" t="s">
        <v>6</v>
      </c>
      <c r="M75" s="211"/>
      <c r="N75" s="211"/>
      <c r="O75" s="212"/>
      <c r="P75" s="213" t="s">
        <v>36</v>
      </c>
      <c r="Q75" s="198"/>
      <c r="R75" s="198"/>
      <c r="S75" s="214"/>
      <c r="T75" s="197" t="s">
        <v>37</v>
      </c>
      <c r="U75" s="198"/>
      <c r="V75" s="198"/>
      <c r="W75" s="199"/>
      <c r="X75" s="200" t="s">
        <v>41</v>
      </c>
      <c r="Y75" s="201"/>
      <c r="Z75" s="201"/>
      <c r="AA75" s="201"/>
      <c r="AB75" s="201"/>
      <c r="AC75" s="201"/>
      <c r="AD75" s="202"/>
      <c r="AE75" s="52"/>
      <c r="AF75" s="26"/>
      <c r="AG75" s="16"/>
    </row>
    <row r="76" spans="1:33" ht="15" customHeight="1">
      <c r="A76" s="72">
        <v>3</v>
      </c>
      <c r="B76" s="43" t="s">
        <v>38</v>
      </c>
      <c r="C76" s="173">
        <v>0.625</v>
      </c>
      <c r="D76" s="174"/>
      <c r="E76" s="175" t="s">
        <v>36</v>
      </c>
      <c r="F76" s="176"/>
      <c r="G76" s="176"/>
      <c r="H76" s="176"/>
      <c r="I76" s="44">
        <v>15</v>
      </c>
      <c r="J76" s="45" t="s">
        <v>145</v>
      </c>
      <c r="K76" s="46">
        <v>0</v>
      </c>
      <c r="L76" s="177" t="s">
        <v>37</v>
      </c>
      <c r="M76" s="178"/>
      <c r="N76" s="178"/>
      <c r="O76" s="179"/>
      <c r="P76" s="180" t="s">
        <v>34</v>
      </c>
      <c r="Q76" s="181"/>
      <c r="R76" s="181"/>
      <c r="S76" s="182"/>
      <c r="T76" s="195" t="s">
        <v>6</v>
      </c>
      <c r="U76" s="181"/>
      <c r="V76" s="181"/>
      <c r="W76" s="196"/>
      <c r="X76" s="203"/>
      <c r="Y76" s="204"/>
      <c r="Z76" s="204"/>
      <c r="AA76" s="204"/>
      <c r="AB76" s="204"/>
      <c r="AC76" s="204"/>
      <c r="AD76" s="205"/>
      <c r="AE76" s="52"/>
      <c r="AF76" s="26"/>
      <c r="AG76" s="16"/>
    </row>
    <row r="77" spans="1:33" ht="15" customHeight="1">
      <c r="A77" s="70">
        <v>4</v>
      </c>
      <c r="B77" s="71">
        <v>41419</v>
      </c>
      <c r="C77" s="206">
        <v>0.5625</v>
      </c>
      <c r="D77" s="207"/>
      <c r="E77" s="208" t="s">
        <v>37</v>
      </c>
      <c r="F77" s="209"/>
      <c r="G77" s="209"/>
      <c r="H77" s="209"/>
      <c r="I77" s="39">
        <v>3</v>
      </c>
      <c r="J77" s="40" t="s">
        <v>145</v>
      </c>
      <c r="K77" s="41">
        <v>12</v>
      </c>
      <c r="L77" s="210" t="s">
        <v>34</v>
      </c>
      <c r="M77" s="211"/>
      <c r="N77" s="211"/>
      <c r="O77" s="212"/>
      <c r="P77" s="213" t="s">
        <v>36</v>
      </c>
      <c r="Q77" s="198"/>
      <c r="R77" s="198"/>
      <c r="S77" s="214"/>
      <c r="T77" s="197" t="s">
        <v>6</v>
      </c>
      <c r="U77" s="198"/>
      <c r="V77" s="198"/>
      <c r="W77" s="199"/>
      <c r="X77" s="200" t="s">
        <v>41</v>
      </c>
      <c r="Y77" s="201"/>
      <c r="Z77" s="201"/>
      <c r="AA77" s="201"/>
      <c r="AB77" s="201"/>
      <c r="AC77" s="201"/>
      <c r="AD77" s="202"/>
      <c r="AE77" s="52"/>
      <c r="AF77" s="26"/>
      <c r="AG77" s="16"/>
    </row>
    <row r="78" spans="1:33" ht="15" customHeight="1">
      <c r="A78" s="72">
        <v>5</v>
      </c>
      <c r="B78" s="43" t="s">
        <v>38</v>
      </c>
      <c r="C78" s="173">
        <v>0.625</v>
      </c>
      <c r="D78" s="174"/>
      <c r="E78" s="175" t="s">
        <v>36</v>
      </c>
      <c r="F78" s="176"/>
      <c r="G78" s="176"/>
      <c r="H78" s="176"/>
      <c r="I78" s="44">
        <v>10</v>
      </c>
      <c r="J78" s="45" t="s">
        <v>145</v>
      </c>
      <c r="K78" s="46">
        <v>0</v>
      </c>
      <c r="L78" s="177" t="s">
        <v>6</v>
      </c>
      <c r="M78" s="178"/>
      <c r="N78" s="178"/>
      <c r="O78" s="179"/>
      <c r="P78" s="180" t="s">
        <v>37</v>
      </c>
      <c r="Q78" s="181"/>
      <c r="R78" s="181"/>
      <c r="S78" s="182"/>
      <c r="T78" s="195" t="s">
        <v>34</v>
      </c>
      <c r="U78" s="181"/>
      <c r="V78" s="181"/>
      <c r="W78" s="196"/>
      <c r="X78" s="203"/>
      <c r="Y78" s="204"/>
      <c r="Z78" s="204"/>
      <c r="AA78" s="204"/>
      <c r="AB78" s="204"/>
      <c r="AC78" s="204"/>
      <c r="AD78" s="205"/>
      <c r="AE78" s="52"/>
      <c r="AF78" s="26"/>
      <c r="AG78" s="16"/>
    </row>
    <row r="79" spans="1:33" ht="15" customHeight="1">
      <c r="A79" s="29">
        <v>6</v>
      </c>
      <c r="B79" s="73">
        <v>41420</v>
      </c>
      <c r="C79" s="183">
        <v>0.5625</v>
      </c>
      <c r="D79" s="184"/>
      <c r="E79" s="185" t="s">
        <v>6</v>
      </c>
      <c r="F79" s="186"/>
      <c r="G79" s="186"/>
      <c r="H79" s="186"/>
      <c r="I79" s="34">
        <v>2</v>
      </c>
      <c r="J79" s="35" t="s">
        <v>145</v>
      </c>
      <c r="K79" s="36">
        <v>3</v>
      </c>
      <c r="L79" s="187" t="s">
        <v>37</v>
      </c>
      <c r="M79" s="188"/>
      <c r="N79" s="188"/>
      <c r="O79" s="189"/>
      <c r="P79" s="190" t="s">
        <v>40</v>
      </c>
      <c r="Q79" s="191"/>
      <c r="R79" s="191"/>
      <c r="S79" s="192"/>
      <c r="T79" s="193" t="s">
        <v>106</v>
      </c>
      <c r="U79" s="191"/>
      <c r="V79" s="191"/>
      <c r="W79" s="194"/>
      <c r="X79" s="163" t="s">
        <v>41</v>
      </c>
      <c r="Y79" s="163"/>
      <c r="Z79" s="163"/>
      <c r="AA79" s="163"/>
      <c r="AB79" s="163"/>
      <c r="AC79" s="163"/>
      <c r="AD79" s="163"/>
      <c r="AE79" s="52"/>
      <c r="AF79" s="26"/>
      <c r="AG79" s="16"/>
    </row>
    <row r="80" spans="1:34" ht="18.75" customHeight="1">
      <c r="A80" s="9"/>
      <c r="B80" s="9"/>
      <c r="C80" s="18"/>
      <c r="D80" s="18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9"/>
      <c r="Q80" s="19"/>
      <c r="R80" s="19"/>
      <c r="S80" s="19"/>
      <c r="T80" s="19"/>
      <c r="U80" s="19"/>
      <c r="V80" s="19"/>
      <c r="W80" s="9"/>
      <c r="X80" s="9"/>
      <c r="Y80" s="9"/>
      <c r="AB80" s="20"/>
      <c r="AC80" s="20"/>
      <c r="AD80" s="18"/>
      <c r="AE80" s="18"/>
      <c r="AF80" s="20"/>
      <c r="AG80" s="20"/>
      <c r="AH80" s="20"/>
    </row>
    <row r="81" spans="1:27" ht="15" customHeight="1">
      <c r="A81" s="151" t="s">
        <v>7</v>
      </c>
      <c r="B81" s="152"/>
      <c r="C81" s="153" t="str">
        <f>B82</f>
        <v>アバンツアーレ</v>
      </c>
      <c r="D81" s="154"/>
      <c r="E81" s="155"/>
      <c r="F81" s="153" t="str">
        <f>B84</f>
        <v>七ヶ浜</v>
      </c>
      <c r="G81" s="154"/>
      <c r="H81" s="155"/>
      <c r="I81" s="153" t="str">
        <f>B86</f>
        <v>FC白石</v>
      </c>
      <c r="J81" s="154"/>
      <c r="K81" s="155"/>
      <c r="L81" s="153" t="str">
        <f>B88</f>
        <v>シューレ</v>
      </c>
      <c r="M81" s="154"/>
      <c r="N81" s="155"/>
      <c r="O81" s="147" t="s">
        <v>8</v>
      </c>
      <c r="P81" s="161"/>
      <c r="Q81" s="163" t="s">
        <v>9</v>
      </c>
      <c r="R81" s="163"/>
      <c r="S81" s="163" t="s">
        <v>10</v>
      </c>
      <c r="T81" s="163"/>
      <c r="U81" s="147" t="s">
        <v>11</v>
      </c>
      <c r="V81" s="148"/>
      <c r="W81" s="147" t="s">
        <v>12</v>
      </c>
      <c r="X81" s="148"/>
      <c r="AA81" s="7"/>
    </row>
    <row r="82" spans="1:27" ht="12" customHeight="1">
      <c r="A82" s="142">
        <v>1</v>
      </c>
      <c r="B82" s="149" t="s">
        <v>115</v>
      </c>
      <c r="C82" s="132">
        <f>IF(OR(C83="",E83=""),"",IF(C83=E83,"△",IF(C83&gt;E83,"○","●")))</f>
      </c>
      <c r="D82" s="133"/>
      <c r="E82" s="134"/>
      <c r="F82" s="132" t="str">
        <f>IF(OR(F83="",H83=""),"",IF(F83=H83,"△",IF(F83&gt;H83,"○","●")))</f>
        <v>●</v>
      </c>
      <c r="G82" s="133"/>
      <c r="H82" s="134"/>
      <c r="I82" s="132" t="str">
        <f>IF(OR(I83="",K83=""),"",IF(I83=K83,"△",IF(I83&gt;K83,"○","●")))</f>
        <v>○</v>
      </c>
      <c r="J82" s="133"/>
      <c r="K82" s="134"/>
      <c r="L82" s="132" t="str">
        <f>IF(OR(L83="",N83=""),"",IF(L83=N83,"△",IF(L83&gt;N83,"○","●")))</f>
        <v>○</v>
      </c>
      <c r="M82" s="133"/>
      <c r="N82" s="134"/>
      <c r="O82" s="135">
        <f>SUM(Z82:Z83)</f>
        <v>6</v>
      </c>
      <c r="P82" s="136"/>
      <c r="Q82" s="135">
        <f>AA82</f>
        <v>33</v>
      </c>
      <c r="R82" s="139"/>
      <c r="S82" s="135">
        <f>AA83</f>
        <v>5</v>
      </c>
      <c r="T82" s="139"/>
      <c r="U82" s="135">
        <f>SUM(AA82-AA83)</f>
        <v>28</v>
      </c>
      <c r="V82" s="139"/>
      <c r="W82" s="135">
        <v>2</v>
      </c>
      <c r="X82" s="139"/>
      <c r="Y82" s="146"/>
      <c r="Z82" s="23">
        <f>COUNTIF(C82:N83,"○")*3</f>
        <v>6</v>
      </c>
      <c r="AA82" s="24">
        <f>SUM(C83+F83+I83+L83)</f>
        <v>33</v>
      </c>
    </row>
    <row r="83" spans="1:27" ht="12" customHeight="1">
      <c r="A83" s="143"/>
      <c r="B83" s="150"/>
      <c r="C83" s="47"/>
      <c r="D83" s="48"/>
      <c r="E83" s="49"/>
      <c r="F83" s="47">
        <v>0</v>
      </c>
      <c r="G83" s="48" t="s">
        <v>69</v>
      </c>
      <c r="H83" s="49">
        <v>2</v>
      </c>
      <c r="I83" s="47">
        <v>12</v>
      </c>
      <c r="J83" s="48" t="s">
        <v>69</v>
      </c>
      <c r="K83" s="49">
        <v>3</v>
      </c>
      <c r="L83" s="47">
        <v>21</v>
      </c>
      <c r="M83" s="48" t="s">
        <v>69</v>
      </c>
      <c r="N83" s="49">
        <v>0</v>
      </c>
      <c r="O83" s="137"/>
      <c r="P83" s="138"/>
      <c r="Q83" s="140"/>
      <c r="R83" s="141"/>
      <c r="S83" s="140"/>
      <c r="T83" s="141"/>
      <c r="U83" s="140"/>
      <c r="V83" s="141"/>
      <c r="W83" s="140"/>
      <c r="X83" s="141"/>
      <c r="Y83" s="146"/>
      <c r="Z83" s="23">
        <f>COUNTIF(C82:N83,"△")</f>
        <v>0</v>
      </c>
      <c r="AA83" s="24">
        <f>SUM(E83+H83+K83+N83)</f>
        <v>5</v>
      </c>
    </row>
    <row r="84" spans="1:27" ht="12" customHeight="1">
      <c r="A84" s="142">
        <v>2</v>
      </c>
      <c r="B84" s="457" t="s">
        <v>16</v>
      </c>
      <c r="C84" s="132" t="str">
        <f>IF(OR(C85="",E85=""),"",IF(C85=E85,"△",IF(C85&gt;E85,"○","●")))</f>
        <v>○</v>
      </c>
      <c r="D84" s="133"/>
      <c r="E84" s="134"/>
      <c r="F84" s="132">
        <f>IF(OR(F85="",H85=""),"",IF(F85=H85,"△",IF(F85&gt;H85,"○","●")))</f>
      </c>
      <c r="G84" s="133"/>
      <c r="H84" s="134"/>
      <c r="I84" s="132" t="str">
        <f>IF(OR(I85="",K85=""),"",IF(I85=K85,"△",IF(I85&gt;K85,"○","●")))</f>
        <v>○</v>
      </c>
      <c r="J84" s="133"/>
      <c r="K84" s="134"/>
      <c r="L84" s="132" t="str">
        <f>IF(OR(L85="",N85=""),"",IF(L85=N85,"△",IF(L85&gt;N85,"○","●")))</f>
        <v>○</v>
      </c>
      <c r="M84" s="133"/>
      <c r="N84" s="134"/>
      <c r="O84" s="135">
        <f>SUM(Z84:Z85)</f>
        <v>9</v>
      </c>
      <c r="P84" s="136"/>
      <c r="Q84" s="135">
        <f>AA84</f>
        <v>27</v>
      </c>
      <c r="R84" s="139"/>
      <c r="S84" s="135">
        <f>AA85</f>
        <v>0</v>
      </c>
      <c r="T84" s="139"/>
      <c r="U84" s="135">
        <f>SUM(AA84-AA85)</f>
        <v>27</v>
      </c>
      <c r="V84" s="139"/>
      <c r="W84" s="135">
        <v>1</v>
      </c>
      <c r="X84" s="139"/>
      <c r="Y84" s="146"/>
      <c r="Z84" s="23">
        <f>COUNTIF(C84:N85,"○")*3</f>
        <v>9</v>
      </c>
      <c r="AA84" s="24">
        <f>SUM(C85+F85+I85+L85)</f>
        <v>27</v>
      </c>
    </row>
    <row r="85" spans="1:27" ht="12" customHeight="1">
      <c r="A85" s="143"/>
      <c r="B85" s="458"/>
      <c r="C85" s="47">
        <v>2</v>
      </c>
      <c r="D85" s="48" t="s">
        <v>69</v>
      </c>
      <c r="E85" s="49">
        <v>0</v>
      </c>
      <c r="F85" s="47"/>
      <c r="G85" s="48"/>
      <c r="H85" s="49"/>
      <c r="I85" s="47">
        <v>15</v>
      </c>
      <c r="J85" s="48" t="s">
        <v>69</v>
      </c>
      <c r="K85" s="49">
        <v>0</v>
      </c>
      <c r="L85" s="47">
        <v>10</v>
      </c>
      <c r="M85" s="48" t="s">
        <v>69</v>
      </c>
      <c r="N85" s="49">
        <v>0</v>
      </c>
      <c r="O85" s="137"/>
      <c r="P85" s="138"/>
      <c r="Q85" s="140"/>
      <c r="R85" s="141"/>
      <c r="S85" s="140"/>
      <c r="T85" s="141"/>
      <c r="U85" s="140"/>
      <c r="V85" s="141"/>
      <c r="W85" s="140"/>
      <c r="X85" s="141"/>
      <c r="Y85" s="146"/>
      <c r="Z85" s="23">
        <f>COUNTIF(C84:N85,"△")</f>
        <v>0</v>
      </c>
      <c r="AA85" s="24">
        <f>SUM(E85+H85+K85+N85)</f>
        <v>0</v>
      </c>
    </row>
    <row r="86" spans="1:27" ht="12" customHeight="1">
      <c r="A86" s="142">
        <v>3</v>
      </c>
      <c r="B86" s="144" t="s">
        <v>29</v>
      </c>
      <c r="C86" s="132" t="str">
        <f>IF(OR(C87="",E87=""),"",IF(C87=E87,"△",IF(C87&gt;E87,"○","●")))</f>
        <v>●</v>
      </c>
      <c r="D86" s="133"/>
      <c r="E86" s="134"/>
      <c r="F86" s="132" t="str">
        <f>IF(OR(F87="",H87=""),"",IF(F87=H87,"△",IF(F87&gt;H87,"○","●")))</f>
        <v>●</v>
      </c>
      <c r="G86" s="133"/>
      <c r="H86" s="134"/>
      <c r="I86" s="132">
        <f>IF(OR(I87="",K87=""),"",IF(I87=K87,"△",IF(I87&gt;K87,"○","●")))</f>
      </c>
      <c r="J86" s="133"/>
      <c r="K86" s="134"/>
      <c r="L86" s="132" t="str">
        <f>IF(OR(L87="",N87=""),"",IF(L87=N87,"△",IF(L87&gt;N87,"○","●")))</f>
        <v>○</v>
      </c>
      <c r="M86" s="133"/>
      <c r="N86" s="134"/>
      <c r="O86" s="135">
        <f>SUM(Z86:Z87)</f>
        <v>3</v>
      </c>
      <c r="P86" s="136"/>
      <c r="Q86" s="135">
        <f>AA86</f>
        <v>6</v>
      </c>
      <c r="R86" s="139"/>
      <c r="S86" s="135">
        <f>AA87</f>
        <v>29</v>
      </c>
      <c r="T86" s="139"/>
      <c r="U86" s="135">
        <f>SUM(AA86-AA87)</f>
        <v>-23</v>
      </c>
      <c r="V86" s="139"/>
      <c r="W86" s="135">
        <v>3</v>
      </c>
      <c r="X86" s="139"/>
      <c r="Y86" s="146"/>
      <c r="Z86" s="23">
        <f>COUNTIF(C86:N87,"○")*3</f>
        <v>3</v>
      </c>
      <c r="AA86" s="24">
        <f>SUM(C87+F87+I87+L87)</f>
        <v>6</v>
      </c>
    </row>
    <row r="87" spans="1:27" ht="12" customHeight="1">
      <c r="A87" s="143"/>
      <c r="B87" s="145"/>
      <c r="C87" s="47">
        <v>3</v>
      </c>
      <c r="D87" s="48" t="s">
        <v>71</v>
      </c>
      <c r="E87" s="49">
        <v>12</v>
      </c>
      <c r="F87" s="47">
        <v>0</v>
      </c>
      <c r="G87" s="48" t="s">
        <v>71</v>
      </c>
      <c r="H87" s="49">
        <v>15</v>
      </c>
      <c r="I87" s="47"/>
      <c r="J87" s="48"/>
      <c r="K87" s="49"/>
      <c r="L87" s="47">
        <v>3</v>
      </c>
      <c r="M87" s="48" t="s">
        <v>71</v>
      </c>
      <c r="N87" s="49">
        <v>2</v>
      </c>
      <c r="O87" s="137"/>
      <c r="P87" s="138"/>
      <c r="Q87" s="140"/>
      <c r="R87" s="141"/>
      <c r="S87" s="140"/>
      <c r="T87" s="141"/>
      <c r="U87" s="140"/>
      <c r="V87" s="141"/>
      <c r="W87" s="140"/>
      <c r="X87" s="141"/>
      <c r="Y87" s="146"/>
      <c r="Z87" s="23">
        <f>COUNTIF(C86:N87,"△")</f>
        <v>0</v>
      </c>
      <c r="AA87" s="24">
        <f>SUM(E87+H87+K87+N87)</f>
        <v>29</v>
      </c>
    </row>
    <row r="88" spans="1:27" ht="12" customHeight="1">
      <c r="A88" s="142">
        <v>4</v>
      </c>
      <c r="B88" s="144" t="s">
        <v>116</v>
      </c>
      <c r="C88" s="132" t="str">
        <f>IF(OR(C89="",E89=""),"",IF(C89=E89,"△",IF(C89&gt;E89,"○","●")))</f>
        <v>●</v>
      </c>
      <c r="D88" s="133"/>
      <c r="E88" s="134"/>
      <c r="F88" s="132" t="str">
        <f>IF(OR(F89="",H89=""),"",IF(F89=H89,"△",IF(F89&gt;H89,"○","●")))</f>
        <v>●</v>
      </c>
      <c r="G88" s="133"/>
      <c r="H88" s="134"/>
      <c r="I88" s="132" t="str">
        <f>IF(OR(I89="",K89=""),"",IF(I89=K89,"△",IF(I89&gt;K89,"○","●")))</f>
        <v>●</v>
      </c>
      <c r="J88" s="133"/>
      <c r="K88" s="134"/>
      <c r="L88" s="132">
        <f>IF(OR(L89="",N89=""),"",IF(L89=N89,"△",IF(L89&gt;N89,"○","●")))</f>
      </c>
      <c r="M88" s="133"/>
      <c r="N88" s="134"/>
      <c r="O88" s="135">
        <f>SUM(Z88:Z89)</f>
        <v>0</v>
      </c>
      <c r="P88" s="136"/>
      <c r="Q88" s="135">
        <f>AA88</f>
        <v>2</v>
      </c>
      <c r="R88" s="139"/>
      <c r="S88" s="135">
        <f>AA89</f>
        <v>34</v>
      </c>
      <c r="T88" s="139"/>
      <c r="U88" s="135">
        <f>SUM(AA88-AA89)</f>
        <v>-32</v>
      </c>
      <c r="V88" s="139"/>
      <c r="W88" s="135">
        <v>4</v>
      </c>
      <c r="X88" s="139"/>
      <c r="Y88" s="146"/>
      <c r="Z88" s="23">
        <f>COUNTIF(C88:N89,"○")*3</f>
        <v>0</v>
      </c>
      <c r="AA88" s="24">
        <f>SUM(C89+F89+I89+L89)</f>
        <v>2</v>
      </c>
    </row>
    <row r="89" spans="1:27" ht="12" customHeight="1">
      <c r="A89" s="143"/>
      <c r="B89" s="145"/>
      <c r="C89" s="47">
        <v>0</v>
      </c>
      <c r="D89" s="48" t="s">
        <v>71</v>
      </c>
      <c r="E89" s="49">
        <v>21</v>
      </c>
      <c r="F89" s="47">
        <v>0</v>
      </c>
      <c r="G89" s="48" t="s">
        <v>71</v>
      </c>
      <c r="H89" s="49">
        <v>10</v>
      </c>
      <c r="I89" s="47">
        <v>2</v>
      </c>
      <c r="J89" s="48" t="s">
        <v>71</v>
      </c>
      <c r="K89" s="49">
        <v>3</v>
      </c>
      <c r="L89" s="47"/>
      <c r="M89" s="48"/>
      <c r="N89" s="49"/>
      <c r="O89" s="137"/>
      <c r="P89" s="138"/>
      <c r="Q89" s="140"/>
      <c r="R89" s="141"/>
      <c r="S89" s="140"/>
      <c r="T89" s="141"/>
      <c r="U89" s="140"/>
      <c r="V89" s="141"/>
      <c r="W89" s="140"/>
      <c r="X89" s="141"/>
      <c r="Y89" s="146"/>
      <c r="Z89" s="23">
        <f>COUNTIF(C88:N89,"△")</f>
        <v>0</v>
      </c>
      <c r="AA89" s="24">
        <f>SUM(E89+H89+K89+N89)</f>
        <v>34</v>
      </c>
    </row>
    <row r="91" spans="1:34" ht="18" customHeight="1">
      <c r="A91" s="168" t="s">
        <v>117</v>
      </c>
      <c r="B91" s="168"/>
      <c r="C91" s="168"/>
      <c r="D91" s="168"/>
      <c r="AB91" s="14"/>
      <c r="AC91" s="14"/>
      <c r="AD91" s="14"/>
      <c r="AE91" s="14"/>
      <c r="AF91" s="11"/>
      <c r="AG91" s="11"/>
      <c r="AH91" s="11"/>
    </row>
    <row r="92" spans="1:33" ht="15" customHeight="1">
      <c r="A92" s="29"/>
      <c r="B92" s="30" t="s">
        <v>2</v>
      </c>
      <c r="C92" s="169" t="s">
        <v>3</v>
      </c>
      <c r="D92" s="170"/>
      <c r="E92" s="147" t="s">
        <v>4</v>
      </c>
      <c r="F92" s="171"/>
      <c r="G92" s="171"/>
      <c r="H92" s="171"/>
      <c r="I92" s="171"/>
      <c r="J92" s="171"/>
      <c r="K92" s="171"/>
      <c r="L92" s="171"/>
      <c r="M92" s="171"/>
      <c r="N92" s="171"/>
      <c r="O92" s="148"/>
      <c r="P92" s="163" t="s">
        <v>5</v>
      </c>
      <c r="Q92" s="163"/>
      <c r="R92" s="163"/>
      <c r="S92" s="163"/>
      <c r="T92" s="163"/>
      <c r="U92" s="163"/>
      <c r="V92" s="163"/>
      <c r="W92" s="163"/>
      <c r="X92" s="163" t="s">
        <v>60</v>
      </c>
      <c r="Y92" s="163"/>
      <c r="Z92" s="163"/>
      <c r="AA92" s="163"/>
      <c r="AB92" s="163"/>
      <c r="AC92" s="163"/>
      <c r="AD92" s="163"/>
      <c r="AE92" s="50"/>
      <c r="AF92" s="16"/>
      <c r="AG92" s="16"/>
    </row>
    <row r="93" spans="1:33" ht="15" customHeight="1">
      <c r="A93" s="31">
        <v>1</v>
      </c>
      <c r="B93" s="74" t="s">
        <v>121</v>
      </c>
      <c r="C93" s="166">
        <v>0.5833333333333334</v>
      </c>
      <c r="D93" s="166"/>
      <c r="E93" s="167" t="s">
        <v>35</v>
      </c>
      <c r="F93" s="167"/>
      <c r="G93" s="167"/>
      <c r="H93" s="156"/>
      <c r="I93" s="75">
        <v>3</v>
      </c>
      <c r="J93" s="76" t="s">
        <v>122</v>
      </c>
      <c r="K93" s="77">
        <v>1</v>
      </c>
      <c r="L93" s="160" t="s">
        <v>123</v>
      </c>
      <c r="M93" s="167"/>
      <c r="N93" s="167"/>
      <c r="O93" s="167"/>
      <c r="P93" s="172" t="s">
        <v>124</v>
      </c>
      <c r="Q93" s="172"/>
      <c r="R93" s="172"/>
      <c r="S93" s="172"/>
      <c r="T93" s="172" t="s">
        <v>125</v>
      </c>
      <c r="U93" s="172"/>
      <c r="V93" s="172"/>
      <c r="W93" s="172"/>
      <c r="X93" s="113" t="s">
        <v>126</v>
      </c>
      <c r="Y93" s="114"/>
      <c r="Z93" s="114"/>
      <c r="AA93" s="114"/>
      <c r="AB93" s="114"/>
      <c r="AC93" s="114"/>
      <c r="AD93" s="115"/>
      <c r="AE93" s="51"/>
      <c r="AF93" s="25"/>
      <c r="AG93" s="16"/>
    </row>
    <row r="94" spans="1:33" ht="15" customHeight="1">
      <c r="A94" s="29">
        <v>2</v>
      </c>
      <c r="B94" s="78" t="s">
        <v>143</v>
      </c>
      <c r="C94" s="127">
        <v>0.6458333333333334</v>
      </c>
      <c r="D94" s="128"/>
      <c r="E94" s="156" t="s">
        <v>127</v>
      </c>
      <c r="F94" s="157"/>
      <c r="G94" s="157"/>
      <c r="H94" s="158"/>
      <c r="I94" s="75">
        <v>2</v>
      </c>
      <c r="J94" s="76" t="s">
        <v>128</v>
      </c>
      <c r="K94" s="77">
        <v>5</v>
      </c>
      <c r="L94" s="159" t="s">
        <v>129</v>
      </c>
      <c r="M94" s="157"/>
      <c r="N94" s="157"/>
      <c r="O94" s="160"/>
      <c r="P94" s="124" t="s">
        <v>35</v>
      </c>
      <c r="Q94" s="125"/>
      <c r="R94" s="125"/>
      <c r="S94" s="126"/>
      <c r="T94" s="124" t="s">
        <v>137</v>
      </c>
      <c r="U94" s="125"/>
      <c r="V94" s="125"/>
      <c r="W94" s="126"/>
      <c r="X94" s="119"/>
      <c r="Y94" s="120"/>
      <c r="Z94" s="120"/>
      <c r="AA94" s="120"/>
      <c r="AB94" s="120"/>
      <c r="AC94" s="120"/>
      <c r="AD94" s="121"/>
      <c r="AE94" s="52"/>
      <c r="AF94" s="26"/>
      <c r="AG94" s="16"/>
    </row>
    <row r="95" spans="1:33" ht="15" customHeight="1">
      <c r="A95" s="29">
        <v>3</v>
      </c>
      <c r="B95" s="78" t="s">
        <v>130</v>
      </c>
      <c r="C95" s="127">
        <v>0.625</v>
      </c>
      <c r="D95" s="128"/>
      <c r="E95" s="129" t="s">
        <v>131</v>
      </c>
      <c r="F95" s="130"/>
      <c r="G95" s="130"/>
      <c r="H95" s="131"/>
      <c r="I95" s="75">
        <v>1</v>
      </c>
      <c r="J95" s="76" t="s">
        <v>132</v>
      </c>
      <c r="K95" s="77">
        <v>4</v>
      </c>
      <c r="L95" s="164" t="s">
        <v>133</v>
      </c>
      <c r="M95" s="130"/>
      <c r="N95" s="130"/>
      <c r="O95" s="165"/>
      <c r="P95" s="124" t="s">
        <v>134</v>
      </c>
      <c r="Q95" s="125"/>
      <c r="R95" s="125"/>
      <c r="S95" s="126"/>
      <c r="T95" s="124" t="s">
        <v>35</v>
      </c>
      <c r="U95" s="125"/>
      <c r="V95" s="125"/>
      <c r="W95" s="126"/>
      <c r="X95" s="162" t="s">
        <v>126</v>
      </c>
      <c r="Y95" s="162"/>
      <c r="Z95" s="162"/>
      <c r="AA95" s="162"/>
      <c r="AB95" s="162"/>
      <c r="AC95" s="162"/>
      <c r="AD95" s="162"/>
      <c r="AE95" s="52"/>
      <c r="AF95" s="26"/>
      <c r="AG95" s="16"/>
    </row>
    <row r="96" spans="1:33" ht="15" customHeight="1">
      <c r="A96" s="29">
        <v>4</v>
      </c>
      <c r="B96" s="79" t="s">
        <v>135</v>
      </c>
      <c r="C96" s="127">
        <v>0.4166666666666667</v>
      </c>
      <c r="D96" s="128"/>
      <c r="E96" s="129" t="s">
        <v>133</v>
      </c>
      <c r="F96" s="130"/>
      <c r="G96" s="130"/>
      <c r="H96" s="131"/>
      <c r="I96" s="80">
        <v>3</v>
      </c>
      <c r="J96" s="58" t="s">
        <v>132</v>
      </c>
      <c r="K96" s="81">
        <v>2</v>
      </c>
      <c r="L96" s="164" t="s">
        <v>134</v>
      </c>
      <c r="M96" s="130"/>
      <c r="N96" s="130"/>
      <c r="O96" s="165"/>
      <c r="P96" s="124" t="s">
        <v>131</v>
      </c>
      <c r="Q96" s="125"/>
      <c r="R96" s="125"/>
      <c r="S96" s="126"/>
      <c r="T96" s="124" t="s">
        <v>35</v>
      </c>
      <c r="U96" s="125"/>
      <c r="V96" s="125"/>
      <c r="W96" s="126"/>
      <c r="X96" s="113" t="s">
        <v>126</v>
      </c>
      <c r="Y96" s="114"/>
      <c r="Z96" s="114"/>
      <c r="AA96" s="114"/>
      <c r="AB96" s="114"/>
      <c r="AC96" s="114"/>
      <c r="AD96" s="115"/>
      <c r="AE96" s="52"/>
      <c r="AF96" s="26"/>
      <c r="AG96" s="16"/>
    </row>
    <row r="97" spans="1:33" ht="15" customHeight="1">
      <c r="A97" s="29">
        <v>5</v>
      </c>
      <c r="B97" s="82" t="s">
        <v>143</v>
      </c>
      <c r="C97" s="127">
        <v>0.4791666666666667</v>
      </c>
      <c r="D97" s="128"/>
      <c r="E97" s="156" t="s">
        <v>129</v>
      </c>
      <c r="F97" s="157"/>
      <c r="G97" s="157"/>
      <c r="H97" s="158"/>
      <c r="I97" s="83">
        <v>4</v>
      </c>
      <c r="J97" s="84" t="s">
        <v>128</v>
      </c>
      <c r="K97" s="85">
        <v>3</v>
      </c>
      <c r="L97" s="159" t="s">
        <v>35</v>
      </c>
      <c r="M97" s="157"/>
      <c r="N97" s="157"/>
      <c r="O97" s="160"/>
      <c r="P97" s="124" t="s">
        <v>137</v>
      </c>
      <c r="Q97" s="125"/>
      <c r="R97" s="125"/>
      <c r="S97" s="126"/>
      <c r="T97" s="124" t="s">
        <v>136</v>
      </c>
      <c r="U97" s="125"/>
      <c r="V97" s="125"/>
      <c r="W97" s="126"/>
      <c r="X97" s="116"/>
      <c r="Y97" s="117"/>
      <c r="Z97" s="117"/>
      <c r="AA97" s="117"/>
      <c r="AB97" s="117"/>
      <c r="AC97" s="117"/>
      <c r="AD97" s="118"/>
      <c r="AE97" s="52"/>
      <c r="AF97" s="26"/>
      <c r="AG97" s="16"/>
    </row>
    <row r="98" spans="1:33" ht="15" customHeight="1">
      <c r="A98" s="29">
        <v>6</v>
      </c>
      <c r="B98" s="74" t="s">
        <v>143</v>
      </c>
      <c r="C98" s="127">
        <v>0.6041666666666666</v>
      </c>
      <c r="D98" s="128"/>
      <c r="E98" s="156" t="s">
        <v>35</v>
      </c>
      <c r="F98" s="157"/>
      <c r="G98" s="157"/>
      <c r="H98" s="158"/>
      <c r="I98" s="86">
        <v>2</v>
      </c>
      <c r="J98" s="87" t="s">
        <v>122</v>
      </c>
      <c r="K98" s="88">
        <v>2</v>
      </c>
      <c r="L98" s="159" t="s">
        <v>125</v>
      </c>
      <c r="M98" s="157"/>
      <c r="N98" s="157"/>
      <c r="O98" s="160"/>
      <c r="P98" s="124" t="s">
        <v>137</v>
      </c>
      <c r="Q98" s="125"/>
      <c r="R98" s="125"/>
      <c r="S98" s="126"/>
      <c r="T98" s="124" t="s">
        <v>57</v>
      </c>
      <c r="U98" s="125"/>
      <c r="V98" s="125"/>
      <c r="W98" s="126"/>
      <c r="X98" s="119"/>
      <c r="Y98" s="120"/>
      <c r="Z98" s="120"/>
      <c r="AA98" s="120"/>
      <c r="AB98" s="120"/>
      <c r="AC98" s="120"/>
      <c r="AD98" s="121"/>
      <c r="AE98" s="52"/>
      <c r="AF98" s="26"/>
      <c r="AG98" s="16"/>
    </row>
    <row r="99" spans="1:34" ht="18.75" customHeight="1">
      <c r="A99" s="9"/>
      <c r="B99" s="9"/>
      <c r="C99" s="18"/>
      <c r="D99" s="18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9"/>
      <c r="Q99" s="19"/>
      <c r="R99" s="19"/>
      <c r="S99" s="19"/>
      <c r="T99" s="19"/>
      <c r="U99" s="19"/>
      <c r="V99" s="19"/>
      <c r="W99" s="9"/>
      <c r="X99" s="9"/>
      <c r="Y99" s="9"/>
      <c r="AB99" s="20"/>
      <c r="AC99" s="20"/>
      <c r="AD99" s="18"/>
      <c r="AE99" s="18"/>
      <c r="AF99" s="20"/>
      <c r="AG99" s="20"/>
      <c r="AH99" s="20"/>
    </row>
    <row r="100" spans="1:27" ht="15" customHeight="1">
      <c r="A100" s="151" t="s">
        <v>7</v>
      </c>
      <c r="B100" s="152"/>
      <c r="C100" s="153" t="str">
        <f>B101</f>
        <v>YMCA</v>
      </c>
      <c r="D100" s="154"/>
      <c r="E100" s="155"/>
      <c r="F100" s="153" t="str">
        <f>B103</f>
        <v>多賀城</v>
      </c>
      <c r="G100" s="154"/>
      <c r="H100" s="155"/>
      <c r="I100" s="153" t="str">
        <f>B105</f>
        <v>エナブル</v>
      </c>
      <c r="J100" s="154"/>
      <c r="K100" s="155"/>
      <c r="L100" s="153" t="str">
        <f>B107</f>
        <v>H.S</v>
      </c>
      <c r="M100" s="154"/>
      <c r="N100" s="155"/>
      <c r="O100" s="147" t="s">
        <v>8</v>
      </c>
      <c r="P100" s="161"/>
      <c r="Q100" s="163" t="s">
        <v>9</v>
      </c>
      <c r="R100" s="163"/>
      <c r="S100" s="163" t="s">
        <v>10</v>
      </c>
      <c r="T100" s="163"/>
      <c r="U100" s="147" t="s">
        <v>11</v>
      </c>
      <c r="V100" s="148"/>
      <c r="W100" s="147" t="s">
        <v>12</v>
      </c>
      <c r="X100" s="148"/>
      <c r="AA100" s="7"/>
    </row>
    <row r="101" spans="1:27" ht="12" customHeight="1">
      <c r="A101" s="142">
        <v>1</v>
      </c>
      <c r="B101" s="459" t="s">
        <v>118</v>
      </c>
      <c r="C101" s="132">
        <f>IF(OR(C102="",E102=""),"",IF(C102=E102,"△",IF(C102&gt;E102,"○","●")))</f>
      </c>
      <c r="D101" s="133"/>
      <c r="E101" s="134"/>
      <c r="F101" s="132" t="str">
        <f>IF(OR(F102="",H102=""),"",IF(F102=H102,"△",IF(F102&gt;H102,"○","●")))</f>
        <v>●</v>
      </c>
      <c r="G101" s="133"/>
      <c r="H101" s="134"/>
      <c r="I101" s="132" t="str">
        <f>IF(OR(I102="",K102=""),"",IF(I102=K102,"△",IF(I102&gt;K102,"○","●")))</f>
        <v>○</v>
      </c>
      <c r="J101" s="133"/>
      <c r="K101" s="134"/>
      <c r="L101" s="132" t="str">
        <f>IF(OR(L102="",N102=""),"",IF(L102=N102,"△",IF(L102&gt;N102,"○","●")))</f>
        <v>○</v>
      </c>
      <c r="M101" s="133"/>
      <c r="N101" s="134"/>
      <c r="O101" s="135">
        <f>SUM(Z101:Z102)</f>
        <v>6</v>
      </c>
      <c r="P101" s="136"/>
      <c r="Q101" s="135">
        <f>AA101</f>
        <v>8</v>
      </c>
      <c r="R101" s="139"/>
      <c r="S101" s="135">
        <f>AA102</f>
        <v>6</v>
      </c>
      <c r="T101" s="139"/>
      <c r="U101" s="135">
        <f>SUM(AA101-AA102)</f>
        <v>2</v>
      </c>
      <c r="V101" s="139"/>
      <c r="W101" s="135">
        <v>1</v>
      </c>
      <c r="X101" s="139"/>
      <c r="Y101" s="146"/>
      <c r="Z101" s="23">
        <f>COUNTIF(C101:N102,"○")*3</f>
        <v>6</v>
      </c>
      <c r="AA101" s="24">
        <f>SUM(C102+F102+I102+L102)</f>
        <v>8</v>
      </c>
    </row>
    <row r="102" spans="1:27" ht="12" customHeight="1">
      <c r="A102" s="143"/>
      <c r="B102" s="456"/>
      <c r="C102" s="47"/>
      <c r="D102" s="48"/>
      <c r="E102" s="49"/>
      <c r="F102" s="47">
        <v>1</v>
      </c>
      <c r="G102" s="48" t="s">
        <v>69</v>
      </c>
      <c r="H102" s="49">
        <v>3</v>
      </c>
      <c r="I102" s="47">
        <v>4</v>
      </c>
      <c r="J102" s="48" t="s">
        <v>69</v>
      </c>
      <c r="K102" s="49">
        <v>1</v>
      </c>
      <c r="L102" s="47">
        <v>3</v>
      </c>
      <c r="M102" s="48" t="s">
        <v>69</v>
      </c>
      <c r="N102" s="49">
        <v>2</v>
      </c>
      <c r="O102" s="137"/>
      <c r="P102" s="138"/>
      <c r="Q102" s="140"/>
      <c r="R102" s="141"/>
      <c r="S102" s="140"/>
      <c r="T102" s="141"/>
      <c r="U102" s="140"/>
      <c r="V102" s="141"/>
      <c r="W102" s="140"/>
      <c r="X102" s="141"/>
      <c r="Y102" s="146"/>
      <c r="Z102" s="23">
        <f>COUNTIF(C101:N102,"△")</f>
        <v>0</v>
      </c>
      <c r="AA102" s="24">
        <f>SUM(E102+H102+K102+N102)</f>
        <v>6</v>
      </c>
    </row>
    <row r="103" spans="1:27" ht="12" customHeight="1">
      <c r="A103" s="142">
        <v>2</v>
      </c>
      <c r="B103" s="144" t="s">
        <v>35</v>
      </c>
      <c r="C103" s="132" t="str">
        <f>IF(OR(C104="",E104=""),"",IF(C104=E104,"△",IF(C104&gt;E104,"○","●")))</f>
        <v>○</v>
      </c>
      <c r="D103" s="133"/>
      <c r="E103" s="134"/>
      <c r="F103" s="132">
        <f>IF(OR(F104="",H104=""),"",IF(F104=H104,"△",IF(F104&gt;H104,"○","●")))</f>
      </c>
      <c r="G103" s="133"/>
      <c r="H103" s="134"/>
      <c r="I103" s="132" t="str">
        <f>IF(OR(I104="",K104=""),"",IF(I104=K104,"△",IF(I104&gt;K104,"○","●")))</f>
        <v>●</v>
      </c>
      <c r="J103" s="133"/>
      <c r="K103" s="134"/>
      <c r="L103" s="132" t="str">
        <f>IF(OR(L104="",N104=""),"",IF(L104=N104,"△",IF(L104&gt;N104,"○","●")))</f>
        <v>△</v>
      </c>
      <c r="M103" s="133"/>
      <c r="N103" s="134"/>
      <c r="O103" s="135">
        <f>SUM(Z103:Z104)</f>
        <v>4</v>
      </c>
      <c r="P103" s="136"/>
      <c r="Q103" s="135">
        <f>AA103</f>
        <v>8</v>
      </c>
      <c r="R103" s="139"/>
      <c r="S103" s="135">
        <f>AA104</f>
        <v>7</v>
      </c>
      <c r="T103" s="139"/>
      <c r="U103" s="135">
        <f>SUM(AA103-AA104)</f>
        <v>1</v>
      </c>
      <c r="V103" s="139"/>
      <c r="W103" s="135">
        <v>3</v>
      </c>
      <c r="X103" s="139"/>
      <c r="Y103" s="146"/>
      <c r="Z103" s="23">
        <f>COUNTIF(C103:N104,"○")*3</f>
        <v>3</v>
      </c>
      <c r="AA103" s="24">
        <f>SUM(C104+F104+I104+L104)</f>
        <v>8</v>
      </c>
    </row>
    <row r="104" spans="1:27" ht="12" customHeight="1">
      <c r="A104" s="143"/>
      <c r="B104" s="145"/>
      <c r="C104" s="47">
        <v>3</v>
      </c>
      <c r="D104" s="48" t="s">
        <v>69</v>
      </c>
      <c r="E104" s="49">
        <v>1</v>
      </c>
      <c r="F104" s="47"/>
      <c r="G104" s="48"/>
      <c r="H104" s="49"/>
      <c r="I104" s="47">
        <v>3</v>
      </c>
      <c r="J104" s="48" t="s">
        <v>69</v>
      </c>
      <c r="K104" s="49">
        <v>4</v>
      </c>
      <c r="L104" s="47">
        <v>2</v>
      </c>
      <c r="M104" s="48" t="s">
        <v>69</v>
      </c>
      <c r="N104" s="49">
        <v>2</v>
      </c>
      <c r="O104" s="137"/>
      <c r="P104" s="138"/>
      <c r="Q104" s="140"/>
      <c r="R104" s="141"/>
      <c r="S104" s="140"/>
      <c r="T104" s="141"/>
      <c r="U104" s="140"/>
      <c r="V104" s="141"/>
      <c r="W104" s="140"/>
      <c r="X104" s="141"/>
      <c r="Y104" s="146"/>
      <c r="Z104" s="23">
        <f>COUNTIF(C103:N104,"△")</f>
        <v>1</v>
      </c>
      <c r="AA104" s="24">
        <f>SUM(E104+H104+K104+N104)</f>
        <v>7</v>
      </c>
    </row>
    <row r="105" spans="1:27" ht="12" customHeight="1">
      <c r="A105" s="142">
        <v>3</v>
      </c>
      <c r="B105" s="144" t="s">
        <v>119</v>
      </c>
      <c r="C105" s="132" t="str">
        <f>IF(OR(C106="",E106=""),"",IF(C106=E106,"△",IF(C106&gt;E106,"○","●")))</f>
        <v>●</v>
      </c>
      <c r="D105" s="133"/>
      <c r="E105" s="134"/>
      <c r="F105" s="132" t="str">
        <f>IF(OR(F106="",H106=""),"",IF(F106=H106,"△",IF(F106&gt;H106,"○","●")))</f>
        <v>○</v>
      </c>
      <c r="G105" s="133"/>
      <c r="H105" s="134"/>
      <c r="I105" s="132">
        <f>IF(OR(I106="",K106=""),"",IF(I106=K106,"△",IF(I106&gt;K106,"○","●")))</f>
      </c>
      <c r="J105" s="133"/>
      <c r="K105" s="134"/>
      <c r="L105" s="132" t="str">
        <f>IF(OR(L106="",N106=""),"",IF(L106=N106,"△",IF(L106&gt;N106,"○","●")))</f>
        <v>○</v>
      </c>
      <c r="M105" s="133"/>
      <c r="N105" s="134"/>
      <c r="O105" s="135">
        <f>SUM(Z105:Z106)</f>
        <v>6</v>
      </c>
      <c r="P105" s="136"/>
      <c r="Q105" s="135">
        <f>AA105</f>
        <v>10</v>
      </c>
      <c r="R105" s="139"/>
      <c r="S105" s="135">
        <f>AA106</f>
        <v>9</v>
      </c>
      <c r="T105" s="139"/>
      <c r="U105" s="135">
        <f>SUM(AA105-AA106)</f>
        <v>1</v>
      </c>
      <c r="V105" s="139"/>
      <c r="W105" s="135">
        <v>2</v>
      </c>
      <c r="X105" s="139"/>
      <c r="Y105" s="146"/>
      <c r="Z105" s="23">
        <f>COUNTIF(C105:N106,"○")*3</f>
        <v>6</v>
      </c>
      <c r="AA105" s="24">
        <f>SUM(C106+F106+I106+L106)</f>
        <v>10</v>
      </c>
    </row>
    <row r="106" spans="1:27" ht="12" customHeight="1">
      <c r="A106" s="143"/>
      <c r="B106" s="145"/>
      <c r="C106" s="47">
        <v>1</v>
      </c>
      <c r="D106" s="48" t="s">
        <v>69</v>
      </c>
      <c r="E106" s="49">
        <v>4</v>
      </c>
      <c r="F106" s="47">
        <v>4</v>
      </c>
      <c r="G106" s="48" t="s">
        <v>69</v>
      </c>
      <c r="H106" s="49">
        <v>3</v>
      </c>
      <c r="I106" s="47"/>
      <c r="J106" s="48"/>
      <c r="K106" s="49"/>
      <c r="L106" s="47">
        <v>5</v>
      </c>
      <c r="M106" s="48" t="s">
        <v>69</v>
      </c>
      <c r="N106" s="49">
        <v>2</v>
      </c>
      <c r="O106" s="137"/>
      <c r="P106" s="138"/>
      <c r="Q106" s="140"/>
      <c r="R106" s="141"/>
      <c r="S106" s="140"/>
      <c r="T106" s="141"/>
      <c r="U106" s="140"/>
      <c r="V106" s="141"/>
      <c r="W106" s="140"/>
      <c r="X106" s="141"/>
      <c r="Y106" s="146"/>
      <c r="Z106" s="23">
        <f>COUNTIF(C105:N106,"△")</f>
        <v>0</v>
      </c>
      <c r="AA106" s="24">
        <f>SUM(E106+H106+K106+N106)</f>
        <v>9</v>
      </c>
    </row>
    <row r="107" spans="1:27" ht="12" customHeight="1">
      <c r="A107" s="142">
        <v>4</v>
      </c>
      <c r="B107" s="144" t="s">
        <v>120</v>
      </c>
      <c r="C107" s="132" t="str">
        <f>IF(OR(C108="",E108=""),"",IF(C108=E108,"△",IF(C108&gt;E108,"○","●")))</f>
        <v>●</v>
      </c>
      <c r="D107" s="133"/>
      <c r="E107" s="134"/>
      <c r="F107" s="132" t="str">
        <f>IF(OR(F108="",H108=""),"",IF(F108=H108,"△",IF(F108&gt;H108,"○","●")))</f>
        <v>△</v>
      </c>
      <c r="G107" s="133"/>
      <c r="H107" s="134"/>
      <c r="I107" s="132" t="str">
        <f>IF(OR(I108="",K108=""),"",IF(I108=K108,"△",IF(I108&gt;K108,"○","●")))</f>
        <v>●</v>
      </c>
      <c r="J107" s="133"/>
      <c r="K107" s="134"/>
      <c r="L107" s="132">
        <f>IF(OR(L108="",N108=""),"",IF(L108=N108,"△",IF(L108&gt;N108,"○","●")))</f>
      </c>
      <c r="M107" s="133"/>
      <c r="N107" s="134"/>
      <c r="O107" s="135">
        <f>SUM(Z107:Z108)</f>
        <v>1</v>
      </c>
      <c r="P107" s="136"/>
      <c r="Q107" s="135">
        <f>AA107</f>
        <v>6</v>
      </c>
      <c r="R107" s="139"/>
      <c r="S107" s="135">
        <f>AA108</f>
        <v>10</v>
      </c>
      <c r="T107" s="139"/>
      <c r="U107" s="135">
        <f>SUM(AA107-AA108)</f>
        <v>-4</v>
      </c>
      <c r="V107" s="139"/>
      <c r="W107" s="135">
        <v>4</v>
      </c>
      <c r="X107" s="139"/>
      <c r="Y107" s="146"/>
      <c r="Z107" s="23">
        <f>COUNTIF(C107:N108,"○")*3</f>
        <v>0</v>
      </c>
      <c r="AA107" s="24">
        <f>SUM(C108+F108+I108+L108)</f>
        <v>6</v>
      </c>
    </row>
    <row r="108" spans="1:27" ht="12" customHeight="1">
      <c r="A108" s="143"/>
      <c r="B108" s="145"/>
      <c r="C108" s="47">
        <v>2</v>
      </c>
      <c r="D108" s="48" t="s">
        <v>69</v>
      </c>
      <c r="E108" s="49">
        <v>3</v>
      </c>
      <c r="F108" s="47">
        <v>2</v>
      </c>
      <c r="G108" s="48" t="s">
        <v>69</v>
      </c>
      <c r="H108" s="49">
        <v>2</v>
      </c>
      <c r="I108" s="47">
        <v>2</v>
      </c>
      <c r="J108" s="48" t="s">
        <v>69</v>
      </c>
      <c r="K108" s="49">
        <v>5</v>
      </c>
      <c r="L108" s="47"/>
      <c r="M108" s="48"/>
      <c r="N108" s="49"/>
      <c r="O108" s="137"/>
      <c r="P108" s="138"/>
      <c r="Q108" s="140"/>
      <c r="R108" s="141"/>
      <c r="S108" s="140"/>
      <c r="T108" s="141"/>
      <c r="U108" s="140"/>
      <c r="V108" s="141"/>
      <c r="W108" s="140"/>
      <c r="X108" s="141"/>
      <c r="Y108" s="146"/>
      <c r="Z108" s="23">
        <f>COUNTIF(C107:N108,"△")</f>
        <v>1</v>
      </c>
      <c r="AA108" s="24">
        <f>SUM(E108+H108+K108+N108)</f>
        <v>10</v>
      </c>
    </row>
    <row r="109" spans="24:27" ht="11.25">
      <c r="X109" s="10"/>
      <c r="AA109" s="7"/>
    </row>
  </sheetData>
  <sheetProtection/>
  <mergeCells count="551">
    <mergeCell ref="T58:W58"/>
    <mergeCell ref="X58:AD58"/>
    <mergeCell ref="C58:D58"/>
    <mergeCell ref="E58:H58"/>
    <mergeCell ref="L58:O58"/>
    <mergeCell ref="P58:S58"/>
    <mergeCell ref="D4:H4"/>
    <mergeCell ref="J4:N4"/>
    <mergeCell ref="P4:T4"/>
    <mergeCell ref="V4:Z4"/>
    <mergeCell ref="D5:H5"/>
    <mergeCell ref="J5:N5"/>
    <mergeCell ref="P5:T5"/>
    <mergeCell ref="V5:Z5"/>
    <mergeCell ref="A1:AE1"/>
    <mergeCell ref="A2:AE2"/>
    <mergeCell ref="D3:H3"/>
    <mergeCell ref="J3:N3"/>
    <mergeCell ref="P3:T3"/>
    <mergeCell ref="V3:Z3"/>
    <mergeCell ref="J8:N8"/>
    <mergeCell ref="A9:D9"/>
    <mergeCell ref="C10:D10"/>
    <mergeCell ref="E10:O10"/>
    <mergeCell ref="P10:W10"/>
    <mergeCell ref="X10:AD10"/>
    <mergeCell ref="D6:H6"/>
    <mergeCell ref="J6:N6"/>
    <mergeCell ref="P6:T6"/>
    <mergeCell ref="V6:Z6"/>
    <mergeCell ref="D7:H7"/>
    <mergeCell ref="J7:N7"/>
    <mergeCell ref="P7:T7"/>
    <mergeCell ref="V7:Z7"/>
    <mergeCell ref="X12:AD13"/>
    <mergeCell ref="C13:D13"/>
    <mergeCell ref="E13:H13"/>
    <mergeCell ref="L13:O13"/>
    <mergeCell ref="P13:S13"/>
    <mergeCell ref="L12:O12"/>
    <mergeCell ref="P12:S12"/>
    <mergeCell ref="T12:W12"/>
    <mergeCell ref="C11:D11"/>
    <mergeCell ref="E11:H11"/>
    <mergeCell ref="L11:O11"/>
    <mergeCell ref="P11:S11"/>
    <mergeCell ref="T11:W11"/>
    <mergeCell ref="X11:AD11"/>
    <mergeCell ref="T13:W13"/>
    <mergeCell ref="C14:D14"/>
    <mergeCell ref="E14:H14"/>
    <mergeCell ref="L14:O14"/>
    <mergeCell ref="P14:S14"/>
    <mergeCell ref="T14:W14"/>
    <mergeCell ref="C12:D12"/>
    <mergeCell ref="E12:H12"/>
    <mergeCell ref="L18:N18"/>
    <mergeCell ref="O18:P18"/>
    <mergeCell ref="C15:D15"/>
    <mergeCell ref="E15:H15"/>
    <mergeCell ref="L15:O15"/>
    <mergeCell ref="P15:S15"/>
    <mergeCell ref="C16:D16"/>
    <mergeCell ref="E16:H16"/>
    <mergeCell ref="L16:O16"/>
    <mergeCell ref="P16:S16"/>
    <mergeCell ref="T16:W16"/>
    <mergeCell ref="X16:AD16"/>
    <mergeCell ref="X14:AD15"/>
    <mergeCell ref="T15:W15"/>
    <mergeCell ref="A18:B18"/>
    <mergeCell ref="C18:E18"/>
    <mergeCell ref="F18:H18"/>
    <mergeCell ref="I18:K18"/>
    <mergeCell ref="A19:A20"/>
    <mergeCell ref="B19:B20"/>
    <mergeCell ref="C19:E19"/>
    <mergeCell ref="W19:X20"/>
    <mergeCell ref="F19:H19"/>
    <mergeCell ref="I19:K19"/>
    <mergeCell ref="L19:N19"/>
    <mergeCell ref="Q18:R18"/>
    <mergeCell ref="S18:T18"/>
    <mergeCell ref="U18:V18"/>
    <mergeCell ref="W18:X18"/>
    <mergeCell ref="Q21:R22"/>
    <mergeCell ref="S21:T22"/>
    <mergeCell ref="O19:P20"/>
    <mergeCell ref="AE19:AE20"/>
    <mergeCell ref="Q19:R20"/>
    <mergeCell ref="S19:T20"/>
    <mergeCell ref="U19:V20"/>
    <mergeCell ref="U21:V22"/>
    <mergeCell ref="W21:X22"/>
    <mergeCell ref="AE21:AE22"/>
    <mergeCell ref="A21:A22"/>
    <mergeCell ref="B21:B22"/>
    <mergeCell ref="C21:E21"/>
    <mergeCell ref="F21:H21"/>
    <mergeCell ref="I21:K21"/>
    <mergeCell ref="L21:N21"/>
    <mergeCell ref="O21:P22"/>
    <mergeCell ref="I23:K23"/>
    <mergeCell ref="L23:N23"/>
    <mergeCell ref="O23:P24"/>
    <mergeCell ref="Q23:R24"/>
    <mergeCell ref="A23:A24"/>
    <mergeCell ref="B23:B24"/>
    <mergeCell ref="C23:E23"/>
    <mergeCell ref="F23:H23"/>
    <mergeCell ref="S25:T26"/>
    <mergeCell ref="U25:V26"/>
    <mergeCell ref="W23:X24"/>
    <mergeCell ref="AE23:AE24"/>
    <mergeCell ref="S23:T24"/>
    <mergeCell ref="U23:V24"/>
    <mergeCell ref="W25:X26"/>
    <mergeCell ref="AE25:AE26"/>
    <mergeCell ref="A25:A26"/>
    <mergeCell ref="B25:B26"/>
    <mergeCell ref="C25:E25"/>
    <mergeCell ref="F25:H25"/>
    <mergeCell ref="I25:K25"/>
    <mergeCell ref="L25:N25"/>
    <mergeCell ref="O25:P26"/>
    <mergeCell ref="Q25:R26"/>
    <mergeCell ref="A28:D28"/>
    <mergeCell ref="C29:D29"/>
    <mergeCell ref="E29:O29"/>
    <mergeCell ref="P29:W29"/>
    <mergeCell ref="X29:AD29"/>
    <mergeCell ref="C30:D30"/>
    <mergeCell ref="E30:H30"/>
    <mergeCell ref="L30:O30"/>
    <mergeCell ref="P30:S30"/>
    <mergeCell ref="T30:W30"/>
    <mergeCell ref="X30:AD30"/>
    <mergeCell ref="C31:D31"/>
    <mergeCell ref="E31:H31"/>
    <mergeCell ref="L31:O31"/>
    <mergeCell ref="P31:S31"/>
    <mergeCell ref="T31:W31"/>
    <mergeCell ref="X35:AD35"/>
    <mergeCell ref="C32:D32"/>
    <mergeCell ref="E32:H32"/>
    <mergeCell ref="C35:D35"/>
    <mergeCell ref="E35:H35"/>
    <mergeCell ref="C34:D34"/>
    <mergeCell ref="E34:H34"/>
    <mergeCell ref="C33:D33"/>
    <mergeCell ref="E33:H33"/>
    <mergeCell ref="L37:N37"/>
    <mergeCell ref="L32:O32"/>
    <mergeCell ref="X33:AD34"/>
    <mergeCell ref="L33:O33"/>
    <mergeCell ref="P33:S33"/>
    <mergeCell ref="T33:W33"/>
    <mergeCell ref="P32:S32"/>
    <mergeCell ref="T32:W32"/>
    <mergeCell ref="X31:AD32"/>
    <mergeCell ref="L34:O34"/>
    <mergeCell ref="P34:S34"/>
    <mergeCell ref="T34:W34"/>
    <mergeCell ref="L35:O35"/>
    <mergeCell ref="P35:S35"/>
    <mergeCell ref="T35:W35"/>
    <mergeCell ref="A37:B37"/>
    <mergeCell ref="C37:E37"/>
    <mergeCell ref="F37:H37"/>
    <mergeCell ref="I37:K37"/>
    <mergeCell ref="A38:A39"/>
    <mergeCell ref="B38:B39"/>
    <mergeCell ref="C38:E38"/>
    <mergeCell ref="W38:X39"/>
    <mergeCell ref="F38:H38"/>
    <mergeCell ref="I38:K38"/>
    <mergeCell ref="L38:N38"/>
    <mergeCell ref="Y38:Y39"/>
    <mergeCell ref="Q37:R37"/>
    <mergeCell ref="S37:T37"/>
    <mergeCell ref="U37:V37"/>
    <mergeCell ref="W37:X37"/>
    <mergeCell ref="Q38:R39"/>
    <mergeCell ref="S38:T39"/>
    <mergeCell ref="U38:V39"/>
    <mergeCell ref="O37:P37"/>
    <mergeCell ref="O40:P41"/>
    <mergeCell ref="Q40:R41"/>
    <mergeCell ref="S40:T41"/>
    <mergeCell ref="O38:P39"/>
    <mergeCell ref="Y40:Y41"/>
    <mergeCell ref="A40:A41"/>
    <mergeCell ref="B40:B41"/>
    <mergeCell ref="C40:E40"/>
    <mergeCell ref="F40:H40"/>
    <mergeCell ref="I40:K40"/>
    <mergeCell ref="L40:N40"/>
    <mergeCell ref="U42:V43"/>
    <mergeCell ref="U40:V41"/>
    <mergeCell ref="W40:X41"/>
    <mergeCell ref="W42:X43"/>
    <mergeCell ref="Y42:Y43"/>
    <mergeCell ref="A42:A43"/>
    <mergeCell ref="B42:B43"/>
    <mergeCell ref="C42:E42"/>
    <mergeCell ref="F42:H42"/>
    <mergeCell ref="I42:K42"/>
    <mergeCell ref="L42:N42"/>
    <mergeCell ref="O42:P43"/>
    <mergeCell ref="Q42:R43"/>
    <mergeCell ref="S42:T43"/>
    <mergeCell ref="I44:K44"/>
    <mergeCell ref="L44:N44"/>
    <mergeCell ref="O44:P45"/>
    <mergeCell ref="Q44:R45"/>
    <mergeCell ref="A44:A45"/>
    <mergeCell ref="B44:B45"/>
    <mergeCell ref="C44:E44"/>
    <mergeCell ref="F44:H44"/>
    <mergeCell ref="X48:AD48"/>
    <mergeCell ref="T49:W49"/>
    <mergeCell ref="X49:AD49"/>
    <mergeCell ref="P50:S50"/>
    <mergeCell ref="X50:AD50"/>
    <mergeCell ref="W44:X45"/>
    <mergeCell ref="Y44:Y45"/>
    <mergeCell ref="S44:T45"/>
    <mergeCell ref="U44:V45"/>
    <mergeCell ref="A47:D47"/>
    <mergeCell ref="C48:D48"/>
    <mergeCell ref="E48:O48"/>
    <mergeCell ref="P48:W48"/>
    <mergeCell ref="C49:D49"/>
    <mergeCell ref="E49:H49"/>
    <mergeCell ref="L49:O49"/>
    <mergeCell ref="P49:S49"/>
    <mergeCell ref="T51:W51"/>
    <mergeCell ref="C50:D50"/>
    <mergeCell ref="E50:H50"/>
    <mergeCell ref="L50:O50"/>
    <mergeCell ref="C51:D51"/>
    <mergeCell ref="E51:H51"/>
    <mergeCell ref="L51:O51"/>
    <mergeCell ref="P51:S51"/>
    <mergeCell ref="T50:W50"/>
    <mergeCell ref="E53:H53"/>
    <mergeCell ref="L53:O53"/>
    <mergeCell ref="P53:S53"/>
    <mergeCell ref="E52:H52"/>
    <mergeCell ref="P57:S57"/>
    <mergeCell ref="T55:W55"/>
    <mergeCell ref="C54:D54"/>
    <mergeCell ref="E54:H54"/>
    <mergeCell ref="L54:O54"/>
    <mergeCell ref="P54:S54"/>
    <mergeCell ref="T54:W54"/>
    <mergeCell ref="C55:D55"/>
    <mergeCell ref="E55:H55"/>
    <mergeCell ref="L55:O55"/>
    <mergeCell ref="T57:W57"/>
    <mergeCell ref="X57:AD57"/>
    <mergeCell ref="C56:D56"/>
    <mergeCell ref="E56:H56"/>
    <mergeCell ref="L56:O56"/>
    <mergeCell ref="P56:S56"/>
    <mergeCell ref="T56:W56"/>
    <mergeCell ref="C57:D57"/>
    <mergeCell ref="E57:H57"/>
    <mergeCell ref="L57:O57"/>
    <mergeCell ref="R60:S60"/>
    <mergeCell ref="T60:U60"/>
    <mergeCell ref="V60:W60"/>
    <mergeCell ref="X60:Y60"/>
    <mergeCell ref="Z60:AA60"/>
    <mergeCell ref="A61:A62"/>
    <mergeCell ref="B61:B62"/>
    <mergeCell ref="C61:E61"/>
    <mergeCell ref="F61:H61"/>
    <mergeCell ref="I61:K61"/>
    <mergeCell ref="A60:B60"/>
    <mergeCell ref="C60:E60"/>
    <mergeCell ref="F60:H60"/>
    <mergeCell ref="I60:K60"/>
    <mergeCell ref="L60:N60"/>
    <mergeCell ref="O60:Q60"/>
    <mergeCell ref="Z61:AA62"/>
    <mergeCell ref="AH61:AH62"/>
    <mergeCell ref="L61:N61"/>
    <mergeCell ref="O61:Q61"/>
    <mergeCell ref="R61:S62"/>
    <mergeCell ref="T61:U62"/>
    <mergeCell ref="V61:W62"/>
    <mergeCell ref="X61:Y62"/>
    <mergeCell ref="A63:A64"/>
    <mergeCell ref="B63:B64"/>
    <mergeCell ref="C63:E63"/>
    <mergeCell ref="F63:H63"/>
    <mergeCell ref="I63:K63"/>
    <mergeCell ref="L63:N63"/>
    <mergeCell ref="O63:Q63"/>
    <mergeCell ref="R63:S64"/>
    <mergeCell ref="T63:U64"/>
    <mergeCell ref="V63:W64"/>
    <mergeCell ref="X63:Y64"/>
    <mergeCell ref="Z63:AA64"/>
    <mergeCell ref="AH63:AH64"/>
    <mergeCell ref="A65:A66"/>
    <mergeCell ref="B65:B66"/>
    <mergeCell ref="C65:E65"/>
    <mergeCell ref="F65:H65"/>
    <mergeCell ref="I65:K65"/>
    <mergeCell ref="Z65:AA66"/>
    <mergeCell ref="AH65:AH66"/>
    <mergeCell ref="L65:N65"/>
    <mergeCell ref="O65:Q65"/>
    <mergeCell ref="A67:A68"/>
    <mergeCell ref="B67:B68"/>
    <mergeCell ref="C67:E67"/>
    <mergeCell ref="F67:H67"/>
    <mergeCell ref="I67:K67"/>
    <mergeCell ref="L67:N67"/>
    <mergeCell ref="O67:Q67"/>
    <mergeCell ref="R67:S68"/>
    <mergeCell ref="X67:Y68"/>
    <mergeCell ref="Z67:AA68"/>
    <mergeCell ref="R65:S66"/>
    <mergeCell ref="T65:U66"/>
    <mergeCell ref="V65:W66"/>
    <mergeCell ref="X65:Y66"/>
    <mergeCell ref="AH67:AH68"/>
    <mergeCell ref="A69:A70"/>
    <mergeCell ref="B69:B70"/>
    <mergeCell ref="C69:E69"/>
    <mergeCell ref="F69:H69"/>
    <mergeCell ref="I69:K69"/>
    <mergeCell ref="Z69:AA70"/>
    <mergeCell ref="AH69:AH70"/>
    <mergeCell ref="T67:U68"/>
    <mergeCell ref="V67:W68"/>
    <mergeCell ref="A72:D72"/>
    <mergeCell ref="C73:D73"/>
    <mergeCell ref="E73:O73"/>
    <mergeCell ref="P73:W73"/>
    <mergeCell ref="X73:AD73"/>
    <mergeCell ref="L69:N69"/>
    <mergeCell ref="O69:Q69"/>
    <mergeCell ref="R69:S70"/>
    <mergeCell ref="T69:U70"/>
    <mergeCell ref="V69:W70"/>
    <mergeCell ref="X69:Y70"/>
    <mergeCell ref="L74:O74"/>
    <mergeCell ref="P74:S74"/>
    <mergeCell ref="X75:AD76"/>
    <mergeCell ref="C76:D76"/>
    <mergeCell ref="E76:H76"/>
    <mergeCell ref="L76:O76"/>
    <mergeCell ref="P76:S76"/>
    <mergeCell ref="L75:O75"/>
    <mergeCell ref="P75:S75"/>
    <mergeCell ref="T75:W75"/>
    <mergeCell ref="C75:D75"/>
    <mergeCell ref="E75:H75"/>
    <mergeCell ref="C74:D74"/>
    <mergeCell ref="E74:H74"/>
    <mergeCell ref="C77:D77"/>
    <mergeCell ref="E77:H77"/>
    <mergeCell ref="L77:O77"/>
    <mergeCell ref="P77:S77"/>
    <mergeCell ref="P79:S79"/>
    <mergeCell ref="T74:W74"/>
    <mergeCell ref="X74:AD74"/>
    <mergeCell ref="T76:W76"/>
    <mergeCell ref="T77:W77"/>
    <mergeCell ref="T79:W79"/>
    <mergeCell ref="X79:AD79"/>
    <mergeCell ref="X77:AD78"/>
    <mergeCell ref="T78:W78"/>
    <mergeCell ref="L81:N81"/>
    <mergeCell ref="Y82:Y83"/>
    <mergeCell ref="Q81:R81"/>
    <mergeCell ref="C78:D78"/>
    <mergeCell ref="E78:H78"/>
    <mergeCell ref="L78:O78"/>
    <mergeCell ref="P78:S78"/>
    <mergeCell ref="C79:D79"/>
    <mergeCell ref="E79:H79"/>
    <mergeCell ref="L79:O79"/>
    <mergeCell ref="A81:B81"/>
    <mergeCell ref="C81:E81"/>
    <mergeCell ref="F81:H81"/>
    <mergeCell ref="I81:K81"/>
    <mergeCell ref="A82:A83"/>
    <mergeCell ref="B82:B83"/>
    <mergeCell ref="C82:E82"/>
    <mergeCell ref="W82:X83"/>
    <mergeCell ref="F82:H82"/>
    <mergeCell ref="I82:K82"/>
    <mergeCell ref="L82:N82"/>
    <mergeCell ref="U81:V81"/>
    <mergeCell ref="W81:X81"/>
    <mergeCell ref="Q82:R83"/>
    <mergeCell ref="S82:T83"/>
    <mergeCell ref="U82:V83"/>
    <mergeCell ref="O81:P81"/>
    <mergeCell ref="O84:P85"/>
    <mergeCell ref="Q84:R85"/>
    <mergeCell ref="S84:T85"/>
    <mergeCell ref="O82:P83"/>
    <mergeCell ref="S81:T81"/>
    <mergeCell ref="Y84:Y85"/>
    <mergeCell ref="A84:A85"/>
    <mergeCell ref="B84:B85"/>
    <mergeCell ref="C84:E84"/>
    <mergeCell ref="F84:H84"/>
    <mergeCell ref="I84:K84"/>
    <mergeCell ref="L84:N84"/>
    <mergeCell ref="U86:V87"/>
    <mergeCell ref="U84:V85"/>
    <mergeCell ref="W84:X85"/>
    <mergeCell ref="W86:X87"/>
    <mergeCell ref="Y86:Y87"/>
    <mergeCell ref="A86:A87"/>
    <mergeCell ref="B86:B87"/>
    <mergeCell ref="C86:E86"/>
    <mergeCell ref="F86:H86"/>
    <mergeCell ref="I86:K86"/>
    <mergeCell ref="L86:N86"/>
    <mergeCell ref="O86:P87"/>
    <mergeCell ref="Q86:R87"/>
    <mergeCell ref="S86:T87"/>
    <mergeCell ref="I88:K88"/>
    <mergeCell ref="L88:N88"/>
    <mergeCell ref="O88:P89"/>
    <mergeCell ref="Q88:R89"/>
    <mergeCell ref="A88:A89"/>
    <mergeCell ref="B88:B89"/>
    <mergeCell ref="C88:E88"/>
    <mergeCell ref="F88:H88"/>
    <mergeCell ref="P94:S94"/>
    <mergeCell ref="T94:W94"/>
    <mergeCell ref="W88:X89"/>
    <mergeCell ref="Y88:Y89"/>
    <mergeCell ref="S88:T89"/>
    <mergeCell ref="U88:V89"/>
    <mergeCell ref="X92:AD92"/>
    <mergeCell ref="T93:W93"/>
    <mergeCell ref="X93:AD94"/>
    <mergeCell ref="P93:S93"/>
    <mergeCell ref="A91:D91"/>
    <mergeCell ref="C92:D92"/>
    <mergeCell ref="E92:O92"/>
    <mergeCell ref="P92:W92"/>
    <mergeCell ref="C96:D96"/>
    <mergeCell ref="E96:H96"/>
    <mergeCell ref="L96:O96"/>
    <mergeCell ref="C93:D93"/>
    <mergeCell ref="E93:H93"/>
    <mergeCell ref="L93:O93"/>
    <mergeCell ref="C94:D94"/>
    <mergeCell ref="E94:H94"/>
    <mergeCell ref="L94:O94"/>
    <mergeCell ref="L95:O95"/>
    <mergeCell ref="P95:S95"/>
    <mergeCell ref="T95:W95"/>
    <mergeCell ref="X95:AD95"/>
    <mergeCell ref="F101:H101"/>
    <mergeCell ref="T98:W98"/>
    <mergeCell ref="T97:W97"/>
    <mergeCell ref="W101:X102"/>
    <mergeCell ref="Y101:Y102"/>
    <mergeCell ref="Q100:R100"/>
    <mergeCell ref="S100:T100"/>
    <mergeCell ref="C97:D97"/>
    <mergeCell ref="E97:H97"/>
    <mergeCell ref="L97:O97"/>
    <mergeCell ref="P97:S97"/>
    <mergeCell ref="E98:H98"/>
    <mergeCell ref="L98:O98"/>
    <mergeCell ref="I101:K101"/>
    <mergeCell ref="L101:N101"/>
    <mergeCell ref="L100:N100"/>
    <mergeCell ref="O100:P100"/>
    <mergeCell ref="A100:B100"/>
    <mergeCell ref="C100:E100"/>
    <mergeCell ref="F100:H100"/>
    <mergeCell ref="I100:K100"/>
    <mergeCell ref="A101:A102"/>
    <mergeCell ref="B101:B102"/>
    <mergeCell ref="C101:E101"/>
    <mergeCell ref="O101:P102"/>
    <mergeCell ref="U100:V100"/>
    <mergeCell ref="W100:X100"/>
    <mergeCell ref="Q101:R102"/>
    <mergeCell ref="S101:T102"/>
    <mergeCell ref="U101:V102"/>
    <mergeCell ref="A103:A104"/>
    <mergeCell ref="B103:B104"/>
    <mergeCell ref="C103:E103"/>
    <mergeCell ref="F103:H103"/>
    <mergeCell ref="Q105:R106"/>
    <mergeCell ref="U103:V104"/>
    <mergeCell ref="W103:X104"/>
    <mergeCell ref="Y103:Y104"/>
    <mergeCell ref="Q103:R104"/>
    <mergeCell ref="S103:T104"/>
    <mergeCell ref="A105:A106"/>
    <mergeCell ref="B105:B106"/>
    <mergeCell ref="C105:E105"/>
    <mergeCell ref="F105:H105"/>
    <mergeCell ref="S107:T108"/>
    <mergeCell ref="U107:V108"/>
    <mergeCell ref="W105:X106"/>
    <mergeCell ref="Y105:Y106"/>
    <mergeCell ref="S105:T106"/>
    <mergeCell ref="U105:V106"/>
    <mergeCell ref="W107:X108"/>
    <mergeCell ref="Y107:Y108"/>
    <mergeCell ref="Q107:R108"/>
    <mergeCell ref="A107:A108"/>
    <mergeCell ref="B107:B108"/>
    <mergeCell ref="C107:E107"/>
    <mergeCell ref="F107:H107"/>
    <mergeCell ref="I107:K107"/>
    <mergeCell ref="L107:N107"/>
    <mergeCell ref="O107:P108"/>
    <mergeCell ref="I105:K105"/>
    <mergeCell ref="L105:N105"/>
    <mergeCell ref="O105:P106"/>
    <mergeCell ref="I103:K103"/>
    <mergeCell ref="L103:N103"/>
    <mergeCell ref="O103:P104"/>
    <mergeCell ref="X96:AD98"/>
    <mergeCell ref="B55:B56"/>
    <mergeCell ref="X55:AD56"/>
    <mergeCell ref="P55:S55"/>
    <mergeCell ref="P98:S98"/>
    <mergeCell ref="T96:W96"/>
    <mergeCell ref="P96:S96"/>
    <mergeCell ref="C95:D95"/>
    <mergeCell ref="E95:H95"/>
    <mergeCell ref="C98:D98"/>
    <mergeCell ref="B51:B52"/>
    <mergeCell ref="X51:AD52"/>
    <mergeCell ref="B53:B54"/>
    <mergeCell ref="X53:AD54"/>
    <mergeCell ref="T53:W53"/>
    <mergeCell ref="C52:D52"/>
    <mergeCell ref="L52:O52"/>
    <mergeCell ref="P52:S52"/>
    <mergeCell ref="T52:W52"/>
    <mergeCell ref="C53:D53"/>
  </mergeCells>
  <printOptions/>
  <pageMargins left="0.7" right="0.7" top="0.58" bottom="0.49" header="0.3" footer="0.3"/>
  <pageSetup horizontalDpi="600" verticalDpi="600" orientation="portrait" paperSize="9" scale="94" r:id="rId2"/>
  <rowBreaks count="1" manualBreakCount="1">
    <brk id="46" max="30" man="1"/>
  </rowBreaks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"/>
  <sheetViews>
    <sheetView tabSelected="1" workbookViewId="0" topLeftCell="A1">
      <selection activeCell="P41" sqref="P41"/>
    </sheetView>
  </sheetViews>
  <sheetFormatPr defaultColWidth="9.00390625" defaultRowHeight="15" customHeight="1"/>
  <cols>
    <col min="1" max="16384" width="2.875" style="0" customWidth="1"/>
  </cols>
  <sheetData>
    <row r="1" spans="1:35" ht="21">
      <c r="A1" s="297" t="s">
        <v>17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</row>
    <row r="2" spans="1:35" ht="18.75">
      <c r="A2" s="298" t="s">
        <v>146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</row>
    <row r="3" spans="1:35" ht="1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</row>
    <row r="4" spans="1:13" ht="18.75">
      <c r="A4" s="315" t="s">
        <v>167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35" ht="15" customHeight="1">
      <c r="A5" s="29"/>
      <c r="B5" s="163" t="s">
        <v>2</v>
      </c>
      <c r="C5" s="163"/>
      <c r="D5" s="163"/>
      <c r="E5" s="163"/>
      <c r="F5" s="163"/>
      <c r="G5" s="163"/>
      <c r="H5" s="375" t="s">
        <v>3</v>
      </c>
      <c r="I5" s="375"/>
      <c r="J5" s="163" t="s">
        <v>4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 t="s">
        <v>5</v>
      </c>
      <c r="V5" s="163"/>
      <c r="W5" s="163"/>
      <c r="X5" s="163"/>
      <c r="Y5" s="163"/>
      <c r="Z5" s="163"/>
      <c r="AA5" s="163"/>
      <c r="AB5" s="163"/>
      <c r="AC5" s="163" t="s">
        <v>60</v>
      </c>
      <c r="AD5" s="163"/>
      <c r="AE5" s="163"/>
      <c r="AF5" s="163"/>
      <c r="AG5" s="374" t="s">
        <v>149</v>
      </c>
      <c r="AH5" s="374"/>
      <c r="AI5" s="374"/>
    </row>
    <row r="6" spans="1:35" ht="15" customHeight="1">
      <c r="A6" s="37" t="s">
        <v>158</v>
      </c>
      <c r="B6" s="376">
        <v>41440</v>
      </c>
      <c r="C6" s="377"/>
      <c r="D6" s="377"/>
      <c r="E6" s="372" t="s">
        <v>151</v>
      </c>
      <c r="F6" s="378"/>
      <c r="G6" s="378"/>
      <c r="H6" s="285">
        <v>0.5416666666666666</v>
      </c>
      <c r="I6" s="286"/>
      <c r="J6" s="208" t="s">
        <v>155</v>
      </c>
      <c r="K6" s="209"/>
      <c r="L6" s="209"/>
      <c r="M6" s="209"/>
      <c r="N6" s="39"/>
      <c r="O6" s="40" t="s">
        <v>220</v>
      </c>
      <c r="P6" s="41"/>
      <c r="Q6" s="210" t="s">
        <v>156</v>
      </c>
      <c r="R6" s="211"/>
      <c r="S6" s="211"/>
      <c r="T6" s="212"/>
      <c r="U6" s="287" t="str">
        <f>Q7</f>
        <v>塩釜ＦＣ</v>
      </c>
      <c r="V6" s="288"/>
      <c r="W6" s="288"/>
      <c r="X6" s="289"/>
      <c r="Y6" s="290" t="str">
        <f>J7</f>
        <v>Aグループ2位</v>
      </c>
      <c r="Z6" s="288"/>
      <c r="AA6" s="288"/>
      <c r="AB6" s="291"/>
      <c r="AC6" s="305" t="s">
        <v>148</v>
      </c>
      <c r="AD6" s="306"/>
      <c r="AE6" s="306"/>
      <c r="AF6" s="306"/>
      <c r="AG6" s="379"/>
      <c r="AH6" s="379"/>
      <c r="AI6" s="379"/>
    </row>
    <row r="7" spans="1:35" ht="15" customHeight="1">
      <c r="A7" s="42" t="s">
        <v>159</v>
      </c>
      <c r="B7" s="380" t="s">
        <v>143</v>
      </c>
      <c r="C7" s="381"/>
      <c r="D7" s="381"/>
      <c r="E7" s="373" t="s">
        <v>151</v>
      </c>
      <c r="F7" s="382"/>
      <c r="G7" s="382"/>
      <c r="H7" s="274">
        <v>0.6041666666666666</v>
      </c>
      <c r="I7" s="275"/>
      <c r="J7" s="175" t="s">
        <v>157</v>
      </c>
      <c r="K7" s="176"/>
      <c r="L7" s="176"/>
      <c r="M7" s="176"/>
      <c r="N7" s="44"/>
      <c r="O7" s="45" t="s">
        <v>150</v>
      </c>
      <c r="P7" s="46"/>
      <c r="Q7" s="177" t="s">
        <v>154</v>
      </c>
      <c r="R7" s="178"/>
      <c r="S7" s="178"/>
      <c r="T7" s="179"/>
      <c r="U7" s="276" t="str">
        <f>J6</f>
        <v>Aグループ１位</v>
      </c>
      <c r="V7" s="272"/>
      <c r="W7" s="272"/>
      <c r="X7" s="277"/>
      <c r="Y7" s="271" t="str">
        <f>Q6</f>
        <v>Bグループ２位</v>
      </c>
      <c r="Z7" s="272"/>
      <c r="AA7" s="272"/>
      <c r="AB7" s="273"/>
      <c r="AC7" s="308"/>
      <c r="AD7" s="309"/>
      <c r="AE7" s="309"/>
      <c r="AF7" s="309"/>
      <c r="AG7" s="383"/>
      <c r="AH7" s="383"/>
      <c r="AI7" s="383"/>
    </row>
    <row r="8" spans="1:35" ht="15" customHeight="1">
      <c r="A8" s="37" t="s">
        <v>160</v>
      </c>
      <c r="B8" s="376">
        <v>41441</v>
      </c>
      <c r="C8" s="377"/>
      <c r="D8" s="377"/>
      <c r="E8" s="372" t="s">
        <v>152</v>
      </c>
      <c r="F8" s="378"/>
      <c r="G8" s="378"/>
      <c r="H8" s="285">
        <v>0.5416666666666666</v>
      </c>
      <c r="I8" s="286"/>
      <c r="J8" s="208" t="s">
        <v>162</v>
      </c>
      <c r="K8" s="209"/>
      <c r="L8" s="209"/>
      <c r="M8" s="209"/>
      <c r="N8" s="39"/>
      <c r="O8" s="40" t="s">
        <v>150</v>
      </c>
      <c r="P8" s="41"/>
      <c r="Q8" s="311" t="s">
        <v>163</v>
      </c>
      <c r="R8" s="211"/>
      <c r="S8" s="211"/>
      <c r="T8" s="212"/>
      <c r="U8" s="287" t="str">
        <f>J9</f>
        <v>【1】の勝ち</v>
      </c>
      <c r="V8" s="288"/>
      <c r="W8" s="288"/>
      <c r="X8" s="289"/>
      <c r="Y8" s="290" t="str">
        <f>Q9</f>
        <v>【2】の勝ち</v>
      </c>
      <c r="Z8" s="288"/>
      <c r="AA8" s="288"/>
      <c r="AB8" s="291"/>
      <c r="AC8" s="305" t="s">
        <v>64</v>
      </c>
      <c r="AD8" s="306"/>
      <c r="AE8" s="306"/>
      <c r="AF8" s="306"/>
      <c r="AG8" s="379"/>
      <c r="AH8" s="379"/>
      <c r="AI8" s="379"/>
    </row>
    <row r="9" spans="1:35" ht="15" customHeight="1">
      <c r="A9" s="42" t="s">
        <v>161</v>
      </c>
      <c r="B9" s="380" t="s">
        <v>143</v>
      </c>
      <c r="C9" s="381"/>
      <c r="D9" s="381"/>
      <c r="E9" s="373" t="s">
        <v>153</v>
      </c>
      <c r="F9" s="382"/>
      <c r="G9" s="382"/>
      <c r="H9" s="274">
        <v>0.6041666666666666</v>
      </c>
      <c r="I9" s="275"/>
      <c r="J9" s="175" t="s">
        <v>164</v>
      </c>
      <c r="K9" s="176"/>
      <c r="L9" s="176"/>
      <c r="M9" s="176"/>
      <c r="N9" s="44"/>
      <c r="O9" s="45" t="s">
        <v>150</v>
      </c>
      <c r="P9" s="46"/>
      <c r="Q9" s="312" t="s">
        <v>165</v>
      </c>
      <c r="R9" s="178"/>
      <c r="S9" s="178"/>
      <c r="T9" s="179"/>
      <c r="U9" s="276" t="str">
        <f>J8</f>
        <v>【1】の負け</v>
      </c>
      <c r="V9" s="272"/>
      <c r="W9" s="272"/>
      <c r="X9" s="277"/>
      <c r="Y9" s="271" t="str">
        <f>Q8</f>
        <v>【2】の負け</v>
      </c>
      <c r="Z9" s="272"/>
      <c r="AA9" s="272"/>
      <c r="AB9" s="273"/>
      <c r="AC9" s="308"/>
      <c r="AD9" s="309"/>
      <c r="AE9" s="309"/>
      <c r="AF9" s="309"/>
      <c r="AG9" s="383"/>
      <c r="AH9" s="383"/>
      <c r="AI9" s="383"/>
    </row>
    <row r="10" spans="1:35" ht="15" customHeight="1">
      <c r="A10" s="20"/>
      <c r="B10" s="400"/>
      <c r="C10" s="400"/>
      <c r="D10" s="400"/>
      <c r="E10" s="401"/>
      <c r="F10" s="401"/>
      <c r="G10" s="401"/>
      <c r="H10" s="402"/>
      <c r="I10" s="402"/>
      <c r="J10" s="403"/>
      <c r="K10" s="403"/>
      <c r="L10" s="403"/>
      <c r="M10" s="403"/>
      <c r="N10" s="403"/>
      <c r="O10" s="404"/>
      <c r="P10" s="403"/>
      <c r="Q10" s="403"/>
      <c r="R10" s="405"/>
      <c r="S10" s="405"/>
      <c r="T10" s="405"/>
      <c r="U10" s="406"/>
      <c r="V10" s="406"/>
      <c r="W10" s="406"/>
      <c r="X10" s="406"/>
      <c r="Y10" s="406"/>
      <c r="Z10" s="406"/>
      <c r="AA10" s="406"/>
      <c r="AB10" s="406"/>
      <c r="AC10" s="407"/>
      <c r="AD10" s="407"/>
      <c r="AE10" s="407"/>
      <c r="AF10" s="407"/>
      <c r="AG10" s="18"/>
      <c r="AH10" s="18"/>
      <c r="AI10" s="18"/>
    </row>
    <row r="11" spans="1:35" ht="18.75">
      <c r="A11" s="453" t="s">
        <v>219</v>
      </c>
      <c r="B11" s="453"/>
      <c r="C11" s="453"/>
      <c r="D11" s="453"/>
      <c r="E11" s="453"/>
      <c r="F11" s="453"/>
      <c r="G11" s="453"/>
      <c r="H11" s="453"/>
      <c r="I11" s="402"/>
      <c r="J11" s="403"/>
      <c r="K11" s="403"/>
      <c r="L11" s="403"/>
      <c r="M11" s="403"/>
      <c r="N11" s="403"/>
      <c r="O11" s="404"/>
      <c r="P11" s="403"/>
      <c r="Q11" s="403"/>
      <c r="R11" s="405"/>
      <c r="S11" s="405"/>
      <c r="T11" s="405"/>
      <c r="U11" s="406"/>
      <c r="V11" s="406"/>
      <c r="W11" s="406"/>
      <c r="X11" s="406"/>
      <c r="Y11" s="406"/>
      <c r="Z11" s="406"/>
      <c r="AA11" s="406"/>
      <c r="AB11" s="406"/>
      <c r="AC11" s="407"/>
      <c r="AD11" s="407"/>
      <c r="AE11" s="407"/>
      <c r="AF11" s="407"/>
      <c r="AG11" s="18"/>
      <c r="AH11" s="18"/>
      <c r="AI11" s="18"/>
    </row>
    <row r="12" spans="1:35" ht="15" customHeight="1">
      <c r="A12" s="20"/>
      <c r="B12" s="400"/>
      <c r="C12" s="400"/>
      <c r="D12" s="400"/>
      <c r="E12" s="401"/>
      <c r="F12" s="401"/>
      <c r="G12" s="401"/>
      <c r="H12" s="402"/>
      <c r="I12" s="402"/>
      <c r="J12" s="443">
        <v>41440</v>
      </c>
      <c r="K12" s="443"/>
      <c r="L12" s="443"/>
      <c r="M12" s="403"/>
      <c r="N12" s="443">
        <v>41441</v>
      </c>
      <c r="O12" s="443"/>
      <c r="P12" s="443"/>
      <c r="Q12" s="403"/>
      <c r="R12" s="405"/>
      <c r="S12" s="443">
        <v>41441</v>
      </c>
      <c r="T12" s="443"/>
      <c r="U12" s="443"/>
      <c r="V12" s="406"/>
      <c r="W12" s="406"/>
      <c r="X12" s="406"/>
      <c r="Y12" s="406"/>
      <c r="Z12" s="406"/>
      <c r="AA12" s="406"/>
      <c r="AB12" s="406"/>
      <c r="AC12" s="407"/>
      <c r="AD12" s="407"/>
      <c r="AE12" s="407"/>
      <c r="AF12" s="407"/>
      <c r="AG12" s="18"/>
      <c r="AH12" s="18"/>
      <c r="AI12" s="18"/>
    </row>
    <row r="13" spans="12:21" ht="15" customHeight="1" thickBot="1">
      <c r="L13" s="440"/>
      <c r="P13" s="440"/>
      <c r="U13" s="440"/>
    </row>
    <row r="14" spans="1:21" ht="9.75" customHeight="1" thickBot="1">
      <c r="A14" s="392" t="s">
        <v>193</v>
      </c>
      <c r="B14" s="393"/>
      <c r="C14" s="393"/>
      <c r="D14" s="393"/>
      <c r="E14" s="393"/>
      <c r="F14" s="393"/>
      <c r="G14" s="394"/>
      <c r="L14" s="441"/>
      <c r="P14" s="440"/>
      <c r="U14" s="440"/>
    </row>
    <row r="15" spans="1:21" ht="9.75" customHeight="1" thickBot="1">
      <c r="A15" s="395"/>
      <c r="B15" s="396"/>
      <c r="C15" s="396"/>
      <c r="D15" s="396"/>
      <c r="E15" s="396"/>
      <c r="F15" s="396"/>
      <c r="G15" s="397"/>
      <c r="H15" s="408"/>
      <c r="I15" s="408"/>
      <c r="J15" s="408"/>
      <c r="K15" s="408"/>
      <c r="L15" s="2"/>
      <c r="P15" s="440"/>
      <c r="U15" s="440"/>
    </row>
    <row r="16" spans="1:21" ht="9.75" customHeight="1" thickBot="1">
      <c r="A16" s="390"/>
      <c r="B16" s="390"/>
      <c r="C16" s="390"/>
      <c r="D16" s="390"/>
      <c r="E16" s="390"/>
      <c r="F16" s="390"/>
      <c r="G16" s="390"/>
      <c r="H16" s="388"/>
      <c r="I16" s="388"/>
      <c r="J16" s="388"/>
      <c r="K16" s="391" t="s">
        <v>197</v>
      </c>
      <c r="L16" s="304"/>
      <c r="P16" s="440"/>
      <c r="U16" s="441"/>
    </row>
    <row r="17" spans="8:21" ht="9.75" customHeight="1" thickBot="1">
      <c r="H17" s="388"/>
      <c r="I17" s="388"/>
      <c r="J17" s="388"/>
      <c r="K17" s="391"/>
      <c r="L17" s="304"/>
      <c r="M17" s="408"/>
      <c r="N17" s="408"/>
      <c r="O17" s="408"/>
      <c r="P17" s="444"/>
      <c r="Q17" s="408"/>
      <c r="R17" s="408"/>
      <c r="S17" s="408"/>
      <c r="T17" s="408"/>
      <c r="U17" s="2"/>
    </row>
    <row r="18" spans="1:21" ht="9.75" customHeight="1" thickBot="1">
      <c r="A18" s="392" t="s">
        <v>194</v>
      </c>
      <c r="B18" s="393"/>
      <c r="C18" s="393"/>
      <c r="D18" s="393"/>
      <c r="E18" s="393"/>
      <c r="F18" s="393"/>
      <c r="G18" s="394"/>
      <c r="H18" s="409"/>
      <c r="I18" s="409"/>
      <c r="J18" s="409"/>
      <c r="K18" s="409"/>
      <c r="L18" s="410"/>
      <c r="M18" s="385"/>
      <c r="N18" s="385"/>
      <c r="O18" s="385"/>
      <c r="P18" s="386"/>
      <c r="Q18" s="388"/>
      <c r="R18" s="388"/>
      <c r="S18" s="388"/>
      <c r="T18" s="388"/>
      <c r="U18" s="4"/>
    </row>
    <row r="19" spans="1:21" ht="9.75" customHeight="1" thickBot="1">
      <c r="A19" s="395"/>
      <c r="B19" s="396"/>
      <c r="C19" s="396"/>
      <c r="D19" s="396"/>
      <c r="E19" s="396"/>
      <c r="F19" s="396"/>
      <c r="G19" s="397"/>
      <c r="L19" s="408"/>
      <c r="M19" s="388"/>
      <c r="N19" s="388"/>
      <c r="O19" s="388"/>
      <c r="P19" s="389"/>
      <c r="Q19" s="388"/>
      <c r="R19" s="388"/>
      <c r="S19" s="388"/>
      <c r="T19" s="388"/>
      <c r="U19" s="4"/>
    </row>
    <row r="20" spans="1:24" ht="9.75" customHeight="1" thickBot="1">
      <c r="A20" s="390"/>
      <c r="B20" s="390"/>
      <c r="C20" s="390"/>
      <c r="D20" s="390"/>
      <c r="E20" s="390"/>
      <c r="F20" s="390"/>
      <c r="G20" s="390"/>
      <c r="L20" s="388"/>
      <c r="M20" s="388"/>
      <c r="N20" s="388"/>
      <c r="O20" s="391" t="s">
        <v>199</v>
      </c>
      <c r="P20" s="435"/>
      <c r="Q20" s="388"/>
      <c r="R20" s="388"/>
      <c r="S20" s="388"/>
      <c r="T20" s="391" t="s">
        <v>200</v>
      </c>
      <c r="U20" s="304"/>
      <c r="V20" s="5"/>
      <c r="W20" s="388"/>
      <c r="X20" s="388"/>
    </row>
    <row r="21" spans="12:24" ht="9.75" customHeight="1" thickBot="1">
      <c r="L21" s="388"/>
      <c r="M21" s="388"/>
      <c r="N21" s="388"/>
      <c r="O21" s="391"/>
      <c r="P21" s="435"/>
      <c r="Q21" s="384"/>
      <c r="R21" s="388"/>
      <c r="S21" s="388"/>
      <c r="T21" s="391"/>
      <c r="U21" s="304"/>
      <c r="W21" s="388"/>
      <c r="X21" s="388"/>
    </row>
    <row r="22" spans="1:21" ht="9.75" customHeight="1" thickBot="1">
      <c r="A22" s="392" t="s">
        <v>195</v>
      </c>
      <c r="B22" s="393"/>
      <c r="C22" s="393"/>
      <c r="D22" s="393"/>
      <c r="E22" s="393"/>
      <c r="F22" s="393"/>
      <c r="G22" s="394"/>
      <c r="L22" s="409"/>
      <c r="M22" s="388"/>
      <c r="N22" s="388"/>
      <c r="O22" s="388"/>
      <c r="P22" s="389"/>
      <c r="Q22" s="388"/>
      <c r="R22" s="388"/>
      <c r="S22" s="388"/>
      <c r="T22" s="388"/>
      <c r="U22" s="4"/>
    </row>
    <row r="23" spans="1:21" ht="9.75" customHeight="1" thickBot="1">
      <c r="A23" s="395"/>
      <c r="B23" s="396"/>
      <c r="C23" s="396"/>
      <c r="D23" s="396"/>
      <c r="E23" s="396"/>
      <c r="F23" s="396"/>
      <c r="G23" s="397"/>
      <c r="H23" s="408"/>
      <c r="I23" s="408"/>
      <c r="J23" s="408"/>
      <c r="K23" s="408"/>
      <c r="L23" s="2"/>
      <c r="M23" s="398"/>
      <c r="N23" s="398"/>
      <c r="O23" s="398"/>
      <c r="P23" s="399"/>
      <c r="Q23" s="388"/>
      <c r="R23" s="388"/>
      <c r="S23" s="388"/>
      <c r="T23" s="388"/>
      <c r="U23" s="4"/>
    </row>
    <row r="24" spans="1:21" ht="9.75" customHeight="1" thickBot="1">
      <c r="A24" s="390"/>
      <c r="B24" s="390"/>
      <c r="C24" s="390"/>
      <c r="D24" s="390"/>
      <c r="E24" s="390"/>
      <c r="F24" s="390"/>
      <c r="G24" s="390"/>
      <c r="H24" s="388"/>
      <c r="I24" s="388"/>
      <c r="J24" s="388"/>
      <c r="K24" s="391" t="s">
        <v>198</v>
      </c>
      <c r="L24" s="304"/>
      <c r="M24" s="409"/>
      <c r="N24" s="409"/>
      <c r="O24" s="409"/>
      <c r="P24" s="409"/>
      <c r="Q24" s="409"/>
      <c r="R24" s="409"/>
      <c r="S24" s="409"/>
      <c r="T24" s="409"/>
      <c r="U24" s="410"/>
    </row>
    <row r="25" spans="8:12" ht="9.75" customHeight="1" thickBot="1">
      <c r="H25" s="388"/>
      <c r="I25" s="388"/>
      <c r="J25" s="388"/>
      <c r="K25" s="391"/>
      <c r="L25" s="304"/>
    </row>
    <row r="26" spans="1:12" ht="9.75" customHeight="1" thickBot="1">
      <c r="A26" s="392" t="s">
        <v>196</v>
      </c>
      <c r="B26" s="393"/>
      <c r="C26" s="393"/>
      <c r="D26" s="393"/>
      <c r="E26" s="393"/>
      <c r="F26" s="393"/>
      <c r="G26" s="394"/>
      <c r="H26" s="409"/>
      <c r="I26" s="409"/>
      <c r="J26" s="409"/>
      <c r="K26" s="409"/>
      <c r="L26" s="410"/>
    </row>
    <row r="27" spans="1:7" ht="9.75" customHeight="1" thickBot="1">
      <c r="A27" s="395"/>
      <c r="B27" s="396"/>
      <c r="C27" s="396"/>
      <c r="D27" s="396"/>
      <c r="E27" s="396"/>
      <c r="F27" s="396"/>
      <c r="G27" s="397"/>
    </row>
    <row r="28" spans="1:7" ht="9.75" customHeight="1">
      <c r="A28" s="390"/>
      <c r="B28" s="390"/>
      <c r="C28" s="390"/>
      <c r="D28" s="390"/>
      <c r="E28" s="390"/>
      <c r="F28" s="390"/>
      <c r="G28" s="390"/>
    </row>
    <row r="30" spans="1:13" ht="18.75">
      <c r="A30" s="313" t="s">
        <v>166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</row>
    <row r="31" spans="1:35" ht="15" customHeight="1">
      <c r="A31" s="29"/>
      <c r="B31" s="163" t="s">
        <v>2</v>
      </c>
      <c r="C31" s="163"/>
      <c r="D31" s="163"/>
      <c r="E31" s="163"/>
      <c r="F31" s="163"/>
      <c r="G31" s="163"/>
      <c r="H31" s="375" t="s">
        <v>3</v>
      </c>
      <c r="I31" s="375"/>
      <c r="J31" s="163" t="s">
        <v>4</v>
      </c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 t="s">
        <v>5</v>
      </c>
      <c r="V31" s="163"/>
      <c r="W31" s="163"/>
      <c r="X31" s="163"/>
      <c r="Y31" s="163"/>
      <c r="Z31" s="163"/>
      <c r="AA31" s="163"/>
      <c r="AB31" s="163"/>
      <c r="AC31" s="163" t="s">
        <v>60</v>
      </c>
      <c r="AD31" s="163"/>
      <c r="AE31" s="163"/>
      <c r="AF31" s="163"/>
      <c r="AG31" s="374" t="s">
        <v>149</v>
      </c>
      <c r="AH31" s="374"/>
      <c r="AI31" s="374"/>
    </row>
    <row r="32" spans="1:35" ht="15" customHeight="1">
      <c r="A32" s="37" t="s">
        <v>158</v>
      </c>
      <c r="B32" s="376">
        <v>41440</v>
      </c>
      <c r="C32" s="377"/>
      <c r="D32" s="377"/>
      <c r="E32" s="415" t="s">
        <v>217</v>
      </c>
      <c r="F32" s="416"/>
      <c r="G32" s="416"/>
      <c r="H32" s="317">
        <v>0.4166666666666667</v>
      </c>
      <c r="I32" s="318"/>
      <c r="J32" s="319" t="s">
        <v>173</v>
      </c>
      <c r="K32" s="320"/>
      <c r="L32" s="320"/>
      <c r="M32" s="321"/>
      <c r="N32" s="322"/>
      <c r="O32" s="323" t="s">
        <v>221</v>
      </c>
      <c r="P32" s="324"/>
      <c r="Q32" s="325" t="s">
        <v>174</v>
      </c>
      <c r="R32" s="326"/>
      <c r="S32" s="326"/>
      <c r="T32" s="327"/>
      <c r="U32" s="328" t="str">
        <f>J33</f>
        <v>コバルトーレ</v>
      </c>
      <c r="V32" s="326"/>
      <c r="W32" s="326"/>
      <c r="X32" s="326"/>
      <c r="Y32" s="329" t="str">
        <f>Q33</f>
        <v>フェニックス</v>
      </c>
      <c r="Z32" s="320"/>
      <c r="AA32" s="320"/>
      <c r="AB32" s="330"/>
      <c r="AC32" s="305" t="s">
        <v>190</v>
      </c>
      <c r="AD32" s="306"/>
      <c r="AE32" s="306"/>
      <c r="AF32" s="307"/>
      <c r="AG32" s="413"/>
      <c r="AH32" s="413"/>
      <c r="AI32" s="413"/>
    </row>
    <row r="33" spans="1:35" ht="15" customHeight="1">
      <c r="A33" s="333" t="s">
        <v>159</v>
      </c>
      <c r="B33" s="417" t="s">
        <v>38</v>
      </c>
      <c r="C33" s="418"/>
      <c r="D33" s="418"/>
      <c r="E33" s="419" t="s">
        <v>216</v>
      </c>
      <c r="F33" s="420"/>
      <c r="G33" s="420"/>
      <c r="H33" s="334">
        <v>0.4791666666666667</v>
      </c>
      <c r="I33" s="335"/>
      <c r="J33" s="336" t="s">
        <v>175</v>
      </c>
      <c r="K33" s="337"/>
      <c r="L33" s="337"/>
      <c r="M33" s="337"/>
      <c r="N33" s="338"/>
      <c r="O33" s="339" t="s">
        <v>221</v>
      </c>
      <c r="P33" s="340"/>
      <c r="Q33" s="341" t="s">
        <v>176</v>
      </c>
      <c r="R33" s="342"/>
      <c r="S33" s="342"/>
      <c r="T33" s="343"/>
      <c r="U33" s="344" t="str">
        <f>J32</f>
        <v>FCフレスカ</v>
      </c>
      <c r="V33" s="345"/>
      <c r="W33" s="345"/>
      <c r="X33" s="346"/>
      <c r="Y33" s="341" t="str">
        <f>Q32</f>
        <v>七ヶ浜SC</v>
      </c>
      <c r="Z33" s="342"/>
      <c r="AA33" s="342"/>
      <c r="AB33" s="343"/>
      <c r="AC33" s="421"/>
      <c r="AD33" s="422"/>
      <c r="AE33" s="422"/>
      <c r="AF33" s="423"/>
      <c r="AG33" s="424"/>
      <c r="AH33" s="424"/>
      <c r="AI33" s="424"/>
    </row>
    <row r="34" spans="1:35" ht="15" customHeight="1">
      <c r="A34" s="333" t="s">
        <v>160</v>
      </c>
      <c r="B34" s="417" t="s">
        <v>38</v>
      </c>
      <c r="C34" s="418"/>
      <c r="D34" s="418"/>
      <c r="E34" s="419" t="s">
        <v>216</v>
      </c>
      <c r="F34" s="420"/>
      <c r="G34" s="420"/>
      <c r="H34" s="334">
        <v>0.5416666666666666</v>
      </c>
      <c r="I34" s="335"/>
      <c r="J34" s="344" t="s">
        <v>177</v>
      </c>
      <c r="K34" s="345"/>
      <c r="L34" s="345"/>
      <c r="M34" s="345"/>
      <c r="N34" s="347"/>
      <c r="O34" s="339" t="s">
        <v>221</v>
      </c>
      <c r="P34" s="340"/>
      <c r="Q34" s="346" t="s">
        <v>178</v>
      </c>
      <c r="R34" s="337"/>
      <c r="S34" s="337"/>
      <c r="T34" s="348"/>
      <c r="U34" s="344" t="str">
        <f>J35</f>
        <v>下位リーグ2位の1位</v>
      </c>
      <c r="V34" s="345"/>
      <c r="W34" s="345"/>
      <c r="X34" s="345"/>
      <c r="Y34" s="341" t="str">
        <f>Q35</f>
        <v>B3位</v>
      </c>
      <c r="Z34" s="342"/>
      <c r="AA34" s="342"/>
      <c r="AB34" s="343"/>
      <c r="AC34" s="421"/>
      <c r="AD34" s="422"/>
      <c r="AE34" s="422"/>
      <c r="AF34" s="423"/>
      <c r="AG34" s="424"/>
      <c r="AH34" s="424"/>
      <c r="AI34" s="424"/>
    </row>
    <row r="35" spans="1:35" ht="15" customHeight="1">
      <c r="A35" s="42" t="s">
        <v>161</v>
      </c>
      <c r="B35" s="425" t="s">
        <v>143</v>
      </c>
      <c r="C35" s="426"/>
      <c r="D35" s="426"/>
      <c r="E35" s="427" t="s">
        <v>216</v>
      </c>
      <c r="F35" s="428"/>
      <c r="G35" s="428"/>
      <c r="H35" s="349">
        <v>0.6041666666666666</v>
      </c>
      <c r="I35" s="350"/>
      <c r="J35" s="351" t="s">
        <v>180</v>
      </c>
      <c r="K35" s="352"/>
      <c r="L35" s="352"/>
      <c r="M35" s="352"/>
      <c r="N35" s="353"/>
      <c r="O35" s="354" t="s">
        <v>221</v>
      </c>
      <c r="P35" s="355"/>
      <c r="Q35" s="356" t="s">
        <v>179</v>
      </c>
      <c r="R35" s="357"/>
      <c r="S35" s="357"/>
      <c r="T35" s="358"/>
      <c r="U35" s="359" t="str">
        <f>J34</f>
        <v>仙台FC</v>
      </c>
      <c r="V35" s="360"/>
      <c r="W35" s="360"/>
      <c r="X35" s="361"/>
      <c r="Y35" s="362" t="str">
        <f>Q34</f>
        <v>YMCA</v>
      </c>
      <c r="Z35" s="360"/>
      <c r="AA35" s="360"/>
      <c r="AB35" s="363"/>
      <c r="AC35" s="308"/>
      <c r="AD35" s="309"/>
      <c r="AE35" s="309"/>
      <c r="AF35" s="310"/>
      <c r="AG35" s="429"/>
      <c r="AH35" s="429"/>
      <c r="AI35" s="429"/>
    </row>
    <row r="36" spans="1:35" ht="15" customHeight="1">
      <c r="A36" s="37" t="s">
        <v>168</v>
      </c>
      <c r="B36" s="376">
        <v>41441</v>
      </c>
      <c r="C36" s="377"/>
      <c r="D36" s="377"/>
      <c r="E36" s="436" t="s">
        <v>218</v>
      </c>
      <c r="F36" s="437"/>
      <c r="G36" s="437"/>
      <c r="H36" s="317">
        <v>0.5416666666666666</v>
      </c>
      <c r="I36" s="318"/>
      <c r="J36" s="331" t="s">
        <v>181</v>
      </c>
      <c r="K36" s="332"/>
      <c r="L36" s="332"/>
      <c r="M36" s="332"/>
      <c r="N36" s="322"/>
      <c r="O36" s="323" t="s">
        <v>221</v>
      </c>
      <c r="P36" s="324"/>
      <c r="Q36" s="325" t="s">
        <v>165</v>
      </c>
      <c r="R36" s="326"/>
      <c r="S36" s="326"/>
      <c r="T36" s="327"/>
      <c r="U36" s="364" t="s">
        <v>172</v>
      </c>
      <c r="V36" s="365"/>
      <c r="W36" s="365"/>
      <c r="X36" s="366"/>
      <c r="Y36" s="367" t="s">
        <v>172</v>
      </c>
      <c r="Z36" s="365"/>
      <c r="AA36" s="365"/>
      <c r="AB36" s="365"/>
      <c r="AC36" s="430" t="s">
        <v>191</v>
      </c>
      <c r="AD36" s="430"/>
      <c r="AE36" s="430"/>
      <c r="AF36" s="430"/>
      <c r="AG36" s="414"/>
      <c r="AH36" s="413"/>
      <c r="AI36" s="413"/>
    </row>
    <row r="37" spans="1:35" ht="15" customHeight="1">
      <c r="A37" s="42" t="s">
        <v>169</v>
      </c>
      <c r="B37" s="425" t="s">
        <v>143</v>
      </c>
      <c r="C37" s="426"/>
      <c r="D37" s="426"/>
      <c r="E37" s="438" t="s">
        <v>218</v>
      </c>
      <c r="F37" s="439"/>
      <c r="G37" s="439"/>
      <c r="H37" s="349">
        <v>0.6041666666666666</v>
      </c>
      <c r="I37" s="350"/>
      <c r="J37" s="351" t="s">
        <v>182</v>
      </c>
      <c r="K37" s="352"/>
      <c r="L37" s="352"/>
      <c r="M37" s="352"/>
      <c r="N37" s="353"/>
      <c r="O37" s="354" t="s">
        <v>221</v>
      </c>
      <c r="P37" s="355"/>
      <c r="Q37" s="356" t="s">
        <v>183</v>
      </c>
      <c r="R37" s="357"/>
      <c r="S37" s="357"/>
      <c r="T37" s="358"/>
      <c r="U37" s="368" t="s">
        <v>172</v>
      </c>
      <c r="V37" s="369"/>
      <c r="W37" s="369"/>
      <c r="X37" s="369"/>
      <c r="Y37" s="370" t="s">
        <v>172</v>
      </c>
      <c r="Z37" s="371"/>
      <c r="AA37" s="371"/>
      <c r="AB37" s="371"/>
      <c r="AC37" s="432"/>
      <c r="AD37" s="432"/>
      <c r="AE37" s="432"/>
      <c r="AF37" s="432"/>
      <c r="AG37" s="433"/>
      <c r="AH37" s="429"/>
      <c r="AI37" s="429"/>
    </row>
    <row r="38" spans="1:35" ht="15" customHeight="1">
      <c r="A38" s="37" t="s">
        <v>170</v>
      </c>
      <c r="B38" s="376">
        <v>41447</v>
      </c>
      <c r="C38" s="377"/>
      <c r="D38" s="377"/>
      <c r="E38" s="411" t="s">
        <v>189</v>
      </c>
      <c r="F38" s="434"/>
      <c r="G38" s="434"/>
      <c r="H38" s="317">
        <v>0.5416666666666666</v>
      </c>
      <c r="I38" s="318"/>
      <c r="J38" s="331" t="s">
        <v>184</v>
      </c>
      <c r="K38" s="332"/>
      <c r="L38" s="332"/>
      <c r="M38" s="332"/>
      <c r="N38" s="322"/>
      <c r="O38" s="323" t="s">
        <v>221</v>
      </c>
      <c r="P38" s="324"/>
      <c r="Q38" s="325" t="s">
        <v>185</v>
      </c>
      <c r="R38" s="326"/>
      <c r="S38" s="326"/>
      <c r="T38" s="327"/>
      <c r="U38" s="364" t="s">
        <v>172</v>
      </c>
      <c r="V38" s="365"/>
      <c r="W38" s="365"/>
      <c r="X38" s="366"/>
      <c r="Y38" s="367" t="s">
        <v>172</v>
      </c>
      <c r="Z38" s="365"/>
      <c r="AA38" s="365"/>
      <c r="AB38" s="365"/>
      <c r="AC38" s="430" t="s">
        <v>192</v>
      </c>
      <c r="AD38" s="430"/>
      <c r="AE38" s="430"/>
      <c r="AF38" s="430"/>
      <c r="AG38" s="414"/>
      <c r="AH38" s="413"/>
      <c r="AI38" s="413"/>
    </row>
    <row r="39" spans="1:35" ht="15" customHeight="1">
      <c r="A39" s="42" t="s">
        <v>171</v>
      </c>
      <c r="B39" s="425" t="s">
        <v>147</v>
      </c>
      <c r="C39" s="426"/>
      <c r="D39" s="426"/>
      <c r="E39" s="412" t="s">
        <v>188</v>
      </c>
      <c r="F39" s="431"/>
      <c r="G39" s="431"/>
      <c r="H39" s="349">
        <v>0.6041666666666666</v>
      </c>
      <c r="I39" s="350"/>
      <c r="J39" s="351" t="s">
        <v>186</v>
      </c>
      <c r="K39" s="352"/>
      <c r="L39" s="352"/>
      <c r="M39" s="352"/>
      <c r="N39" s="353"/>
      <c r="O39" s="354" t="s">
        <v>221</v>
      </c>
      <c r="P39" s="355"/>
      <c r="Q39" s="362" t="s">
        <v>187</v>
      </c>
      <c r="R39" s="360"/>
      <c r="S39" s="360"/>
      <c r="T39" s="363"/>
      <c r="U39" s="359" t="str">
        <f>J38</f>
        <v>【5】の負け</v>
      </c>
      <c r="V39" s="360"/>
      <c r="W39" s="360"/>
      <c r="X39" s="361"/>
      <c r="Y39" s="362" t="str">
        <f>Q38</f>
        <v>【6】の負け</v>
      </c>
      <c r="Z39" s="360"/>
      <c r="AA39" s="360"/>
      <c r="AB39" s="360"/>
      <c r="AC39" s="432"/>
      <c r="AD39" s="432"/>
      <c r="AE39" s="432"/>
      <c r="AF39" s="432"/>
      <c r="AG39" s="433"/>
      <c r="AH39" s="429"/>
      <c r="AI39" s="429"/>
    </row>
    <row r="40" spans="1:35" ht="15" customHeight="1">
      <c r="A40" s="20"/>
      <c r="B40" s="445"/>
      <c r="C40" s="445"/>
      <c r="D40" s="445"/>
      <c r="E40" s="446"/>
      <c r="F40" s="446"/>
      <c r="G40" s="446"/>
      <c r="H40" s="447"/>
      <c r="I40" s="447"/>
      <c r="J40" s="448"/>
      <c r="K40" s="448"/>
      <c r="L40" s="448"/>
      <c r="M40" s="448"/>
      <c r="N40" s="448"/>
      <c r="O40" s="404"/>
      <c r="P40" s="448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49"/>
      <c r="AD40" s="449"/>
      <c r="AE40" s="449"/>
      <c r="AF40" s="449"/>
      <c r="AG40" s="450"/>
      <c r="AH40" s="450"/>
      <c r="AI40" s="450"/>
    </row>
    <row r="41" spans="1:35" ht="18.75">
      <c r="A41" s="454" t="s">
        <v>219</v>
      </c>
      <c r="B41" s="454"/>
      <c r="C41" s="454"/>
      <c r="D41" s="454"/>
      <c r="E41" s="454"/>
      <c r="F41" s="454"/>
      <c r="G41" s="454"/>
      <c r="H41" s="454"/>
      <c r="I41" s="447"/>
      <c r="J41" s="448"/>
      <c r="K41" s="448"/>
      <c r="L41" s="448"/>
      <c r="M41" s="448"/>
      <c r="N41" s="448"/>
      <c r="O41" s="404"/>
      <c r="P41" s="448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49"/>
      <c r="AD41" s="449"/>
      <c r="AE41" s="449"/>
      <c r="AF41" s="449"/>
      <c r="AG41" s="450"/>
      <c r="AH41" s="450"/>
      <c r="AI41" s="450"/>
    </row>
    <row r="42" spans="10:29" ht="15" customHeight="1">
      <c r="J42" s="443">
        <v>41440</v>
      </c>
      <c r="K42" s="443"/>
      <c r="L42" s="451"/>
      <c r="S42" s="443">
        <v>41441</v>
      </c>
      <c r="T42" s="443"/>
      <c r="U42" s="451"/>
      <c r="W42" s="443">
        <v>41447</v>
      </c>
      <c r="X42" s="443"/>
      <c r="Y42" s="451"/>
      <c r="AA42" s="443">
        <v>41447</v>
      </c>
      <c r="AB42" s="443"/>
      <c r="AC42" s="451"/>
    </row>
    <row r="43" spans="10:29" ht="15" customHeight="1" thickBot="1">
      <c r="J43" s="388"/>
      <c r="K43" s="388"/>
      <c r="L43" s="440"/>
      <c r="S43" s="388"/>
      <c r="T43" s="388"/>
      <c r="U43" s="440"/>
      <c r="W43" s="388"/>
      <c r="X43" s="388"/>
      <c r="Y43" s="440"/>
      <c r="AC43" s="440"/>
    </row>
    <row r="44" spans="1:29" ht="9.75" customHeight="1" thickBot="1">
      <c r="A44" s="392" t="s">
        <v>201</v>
      </c>
      <c r="B44" s="393"/>
      <c r="C44" s="393"/>
      <c r="D44" s="393"/>
      <c r="E44" s="393"/>
      <c r="F44" s="393"/>
      <c r="G44" s="394"/>
      <c r="J44" s="409"/>
      <c r="K44" s="409"/>
      <c r="L44" s="441"/>
      <c r="S44" s="388"/>
      <c r="T44" s="388"/>
      <c r="U44" s="440"/>
      <c r="W44" s="388"/>
      <c r="X44" s="388"/>
      <c r="Y44" s="440"/>
      <c r="AC44" s="440"/>
    </row>
    <row r="45" spans="1:29" ht="9.75" customHeight="1" thickBot="1">
      <c r="A45" s="395"/>
      <c r="B45" s="396"/>
      <c r="C45" s="396"/>
      <c r="D45" s="396"/>
      <c r="E45" s="396"/>
      <c r="F45" s="396"/>
      <c r="G45" s="397"/>
      <c r="H45" s="408"/>
      <c r="I45" s="408"/>
      <c r="J45" s="408"/>
      <c r="K45" s="408"/>
      <c r="L45" s="2"/>
      <c r="S45" s="388"/>
      <c r="T45" s="388"/>
      <c r="U45" s="440"/>
      <c r="W45" s="388"/>
      <c r="X45" s="388"/>
      <c r="Y45" s="440"/>
      <c r="AC45" s="440"/>
    </row>
    <row r="46" spans="1:29" ht="9.75" customHeight="1" thickBot="1">
      <c r="A46" s="390"/>
      <c r="B46" s="390"/>
      <c r="C46" s="390"/>
      <c r="D46" s="390"/>
      <c r="E46" s="390"/>
      <c r="F46" s="390"/>
      <c r="G46" s="390"/>
      <c r="H46" s="388"/>
      <c r="I46" s="388"/>
      <c r="J46" s="388"/>
      <c r="K46" s="391" t="s">
        <v>197</v>
      </c>
      <c r="L46" s="304"/>
      <c r="S46" s="409"/>
      <c r="T46" s="409"/>
      <c r="U46" s="441"/>
      <c r="W46" s="388"/>
      <c r="X46" s="388"/>
      <c r="Y46" s="440"/>
      <c r="AC46" s="440"/>
    </row>
    <row r="47" spans="8:29" ht="9.75" customHeight="1" thickBot="1">
      <c r="H47" s="388"/>
      <c r="I47" s="388"/>
      <c r="J47" s="388"/>
      <c r="K47" s="391"/>
      <c r="L47" s="304"/>
      <c r="M47" s="408"/>
      <c r="N47" s="408"/>
      <c r="O47" s="408"/>
      <c r="P47" s="408"/>
      <c r="Q47" s="408"/>
      <c r="R47" s="408"/>
      <c r="S47" s="408"/>
      <c r="T47" s="408"/>
      <c r="U47" s="2"/>
      <c r="W47" s="388"/>
      <c r="X47" s="388"/>
      <c r="Y47" s="440"/>
      <c r="AC47" s="440"/>
    </row>
    <row r="48" spans="1:29" ht="9.75" customHeight="1" thickBot="1">
      <c r="A48" s="392" t="s">
        <v>202</v>
      </c>
      <c r="B48" s="393"/>
      <c r="C48" s="393"/>
      <c r="D48" s="393"/>
      <c r="E48" s="393"/>
      <c r="F48" s="393"/>
      <c r="G48" s="394"/>
      <c r="H48" s="409"/>
      <c r="I48" s="409"/>
      <c r="J48" s="409"/>
      <c r="K48" s="409"/>
      <c r="L48" s="410"/>
      <c r="M48" s="388"/>
      <c r="N48" s="388"/>
      <c r="O48" s="388"/>
      <c r="P48" s="388"/>
      <c r="Q48" s="388"/>
      <c r="R48" s="388"/>
      <c r="S48" s="388"/>
      <c r="T48" s="388"/>
      <c r="U48" s="4"/>
      <c r="W48" s="388"/>
      <c r="X48" s="388"/>
      <c r="Y48" s="440"/>
      <c r="AC48" s="440"/>
    </row>
    <row r="49" spans="1:29" ht="9.75" customHeight="1" thickBot="1">
      <c r="A49" s="395"/>
      <c r="B49" s="396"/>
      <c r="C49" s="396"/>
      <c r="D49" s="396"/>
      <c r="E49" s="396"/>
      <c r="F49" s="396"/>
      <c r="G49" s="397"/>
      <c r="L49" s="408"/>
      <c r="M49" s="388"/>
      <c r="N49" s="388"/>
      <c r="O49" s="388"/>
      <c r="P49" s="388"/>
      <c r="Q49" s="388"/>
      <c r="R49" s="388"/>
      <c r="S49" s="388"/>
      <c r="T49" s="388"/>
      <c r="U49" s="4"/>
      <c r="W49" s="388"/>
      <c r="X49" s="388"/>
      <c r="Y49" s="440"/>
      <c r="AC49" s="440"/>
    </row>
    <row r="50" spans="1:29" ht="9.75" customHeight="1" thickBot="1">
      <c r="A50" s="390"/>
      <c r="B50" s="390"/>
      <c r="C50" s="390"/>
      <c r="D50" s="390"/>
      <c r="E50" s="390"/>
      <c r="F50" s="390"/>
      <c r="G50" s="390"/>
      <c r="L50" s="388"/>
      <c r="M50" s="388"/>
      <c r="N50" s="388"/>
      <c r="O50" s="388"/>
      <c r="P50" s="388"/>
      <c r="Q50" s="388"/>
      <c r="R50" s="388"/>
      <c r="S50" s="388"/>
      <c r="T50" s="391" t="s">
        <v>212</v>
      </c>
      <c r="U50" s="304"/>
      <c r="V50" s="3"/>
      <c r="W50" s="388"/>
      <c r="X50" s="388"/>
      <c r="Y50" s="440"/>
      <c r="AC50" s="441"/>
    </row>
    <row r="51" spans="12:29" ht="9.75" customHeight="1" thickBot="1">
      <c r="L51" s="388"/>
      <c r="M51" s="388"/>
      <c r="N51" s="388"/>
      <c r="O51" s="388"/>
      <c r="P51" s="388"/>
      <c r="Q51" s="388"/>
      <c r="R51" s="388"/>
      <c r="S51" s="388"/>
      <c r="T51" s="391"/>
      <c r="U51" s="304"/>
      <c r="V51" s="408"/>
      <c r="W51" s="408"/>
      <c r="X51" s="408"/>
      <c r="Y51" s="442"/>
      <c r="Z51" s="408"/>
      <c r="AA51" s="408"/>
      <c r="AB51" s="408"/>
      <c r="AC51" s="2"/>
    </row>
    <row r="52" spans="1:29" ht="9.75" customHeight="1" thickBot="1">
      <c r="A52" s="392" t="s">
        <v>203</v>
      </c>
      <c r="B52" s="393"/>
      <c r="C52" s="393"/>
      <c r="D52" s="393"/>
      <c r="E52" s="393"/>
      <c r="F52" s="393"/>
      <c r="G52" s="394"/>
      <c r="L52" s="409"/>
      <c r="M52" s="388"/>
      <c r="N52" s="388"/>
      <c r="O52" s="388"/>
      <c r="P52" s="388"/>
      <c r="Q52" s="388"/>
      <c r="R52" s="388"/>
      <c r="S52" s="388"/>
      <c r="T52" s="388"/>
      <c r="U52" s="4"/>
      <c r="V52" s="388"/>
      <c r="W52" s="398"/>
      <c r="X52" s="398"/>
      <c r="Y52" s="452"/>
      <c r="Z52" s="388"/>
      <c r="AA52" s="388"/>
      <c r="AB52" s="388"/>
      <c r="AC52" s="4"/>
    </row>
    <row r="53" spans="1:29" ht="9.75" customHeight="1" thickBot="1">
      <c r="A53" s="395"/>
      <c r="B53" s="396"/>
      <c r="C53" s="396"/>
      <c r="D53" s="396"/>
      <c r="E53" s="396"/>
      <c r="F53" s="396"/>
      <c r="G53" s="397"/>
      <c r="H53" s="408"/>
      <c r="I53" s="408"/>
      <c r="J53" s="408"/>
      <c r="K53" s="408"/>
      <c r="L53" s="2"/>
      <c r="M53" s="388"/>
      <c r="N53" s="388"/>
      <c r="O53" s="388"/>
      <c r="P53" s="388"/>
      <c r="Q53" s="388"/>
      <c r="R53" s="388"/>
      <c r="S53" s="388"/>
      <c r="T53" s="388"/>
      <c r="U53" s="4"/>
      <c r="V53" s="385"/>
      <c r="W53" s="385"/>
      <c r="X53" s="385"/>
      <c r="Y53" s="385"/>
      <c r="Z53" s="387"/>
      <c r="AA53" s="388"/>
      <c r="AB53" s="388"/>
      <c r="AC53" s="4"/>
    </row>
    <row r="54" spans="1:29" ht="9.75" customHeight="1" thickBot="1">
      <c r="A54" s="390"/>
      <c r="B54" s="390"/>
      <c r="C54" s="390"/>
      <c r="D54" s="390"/>
      <c r="E54" s="390"/>
      <c r="F54" s="390"/>
      <c r="G54" s="390"/>
      <c r="H54" s="388"/>
      <c r="I54" s="388"/>
      <c r="J54" s="388"/>
      <c r="K54" s="391" t="s">
        <v>210</v>
      </c>
      <c r="L54" s="304"/>
      <c r="M54" s="409"/>
      <c r="N54" s="409"/>
      <c r="O54" s="409"/>
      <c r="P54" s="409"/>
      <c r="Q54" s="409"/>
      <c r="R54" s="409"/>
      <c r="S54" s="409"/>
      <c r="T54" s="409"/>
      <c r="U54" s="410"/>
      <c r="V54" s="388"/>
      <c r="W54" s="388"/>
      <c r="X54" s="388"/>
      <c r="Y54" s="388"/>
      <c r="Z54" s="387"/>
      <c r="AA54" s="388"/>
      <c r="AB54" s="388"/>
      <c r="AC54" s="4"/>
    </row>
    <row r="55" spans="8:29" ht="9.75" customHeight="1" thickBot="1">
      <c r="H55" s="388"/>
      <c r="I55" s="388"/>
      <c r="J55" s="388"/>
      <c r="K55" s="391"/>
      <c r="L55" s="304"/>
      <c r="U55" s="408"/>
      <c r="V55" s="388"/>
      <c r="W55" s="388"/>
      <c r="X55" s="388"/>
      <c r="Y55" s="388"/>
      <c r="Z55" s="387"/>
      <c r="AA55" s="388"/>
      <c r="AB55" s="388"/>
      <c r="AC55" s="4"/>
    </row>
    <row r="56" spans="1:29" ht="9.75" customHeight="1" thickBot="1">
      <c r="A56" s="392" t="s">
        <v>204</v>
      </c>
      <c r="B56" s="393"/>
      <c r="C56" s="393"/>
      <c r="D56" s="393"/>
      <c r="E56" s="393"/>
      <c r="F56" s="393"/>
      <c r="G56" s="394"/>
      <c r="H56" s="409"/>
      <c r="I56" s="409"/>
      <c r="J56" s="409"/>
      <c r="K56" s="409"/>
      <c r="L56" s="410"/>
      <c r="U56" s="388"/>
      <c r="V56" s="388"/>
      <c r="W56" s="388"/>
      <c r="X56" s="388"/>
      <c r="Y56" s="388"/>
      <c r="Z56" s="387"/>
      <c r="AA56" s="388"/>
      <c r="AB56" s="388"/>
      <c r="AC56" s="4"/>
    </row>
    <row r="57" spans="1:29" ht="9.75" customHeight="1" thickBot="1">
      <c r="A57" s="395"/>
      <c r="B57" s="396"/>
      <c r="C57" s="396"/>
      <c r="D57" s="396"/>
      <c r="E57" s="396"/>
      <c r="F57" s="396"/>
      <c r="G57" s="397"/>
      <c r="L57" s="408"/>
      <c r="U57" s="388"/>
      <c r="V57" s="388"/>
      <c r="W57" s="388"/>
      <c r="X57" s="388"/>
      <c r="Y57" s="388"/>
      <c r="Z57" s="387"/>
      <c r="AA57" s="388"/>
      <c r="AB57" s="388"/>
      <c r="AC57" s="4"/>
    </row>
    <row r="58" spans="1:29" ht="9.75" customHeight="1" thickBot="1">
      <c r="A58" s="390"/>
      <c r="B58" s="390"/>
      <c r="C58" s="390"/>
      <c r="D58" s="390"/>
      <c r="E58" s="390"/>
      <c r="F58" s="390"/>
      <c r="G58" s="390"/>
      <c r="L58" s="388"/>
      <c r="U58" s="388"/>
      <c r="V58" s="388"/>
      <c r="W58" s="388"/>
      <c r="X58" s="391" t="s">
        <v>214</v>
      </c>
      <c r="Y58" s="391"/>
      <c r="Z58" s="387"/>
      <c r="AA58" s="388"/>
      <c r="AB58" s="391" t="s">
        <v>215</v>
      </c>
      <c r="AC58" s="304"/>
    </row>
    <row r="59" spans="1:30" ht="9.75" customHeight="1" thickBot="1">
      <c r="A59" s="390"/>
      <c r="B59" s="390"/>
      <c r="C59" s="390"/>
      <c r="D59" s="390"/>
      <c r="E59" s="390"/>
      <c r="F59" s="390"/>
      <c r="G59" s="390"/>
      <c r="L59" s="388"/>
      <c r="U59" s="388"/>
      <c r="V59" s="388"/>
      <c r="W59" s="388"/>
      <c r="X59" s="391"/>
      <c r="Y59" s="391"/>
      <c r="Z59" s="384"/>
      <c r="AA59" s="388"/>
      <c r="AB59" s="391"/>
      <c r="AC59" s="304"/>
      <c r="AD59" s="1"/>
    </row>
    <row r="60" spans="1:29" ht="9.75" customHeight="1" thickBot="1">
      <c r="A60" s="392" t="s">
        <v>205</v>
      </c>
      <c r="B60" s="393"/>
      <c r="C60" s="393"/>
      <c r="D60" s="393"/>
      <c r="E60" s="393"/>
      <c r="F60" s="393"/>
      <c r="G60" s="394"/>
      <c r="L60" s="409"/>
      <c r="U60" s="388"/>
      <c r="V60" s="388"/>
      <c r="W60" s="388"/>
      <c r="X60" s="388"/>
      <c r="Y60" s="388"/>
      <c r="Z60" s="387"/>
      <c r="AA60" s="388"/>
      <c r="AB60" s="388"/>
      <c r="AC60" s="4"/>
    </row>
    <row r="61" spans="1:29" ht="9.75" customHeight="1" thickBot="1">
      <c r="A61" s="395"/>
      <c r="B61" s="396"/>
      <c r="C61" s="396"/>
      <c r="D61" s="396"/>
      <c r="E61" s="396"/>
      <c r="F61" s="396"/>
      <c r="G61" s="397"/>
      <c r="H61" s="408"/>
      <c r="I61" s="408"/>
      <c r="J61" s="408"/>
      <c r="K61" s="408"/>
      <c r="L61" s="2"/>
      <c r="U61" s="388"/>
      <c r="V61" s="388"/>
      <c r="W61" s="388"/>
      <c r="X61" s="388"/>
      <c r="Y61" s="388"/>
      <c r="Z61" s="387"/>
      <c r="AA61" s="388"/>
      <c r="AB61" s="388"/>
      <c r="AC61" s="4"/>
    </row>
    <row r="62" spans="1:29" ht="9.75" customHeight="1" thickBot="1">
      <c r="A62" s="390"/>
      <c r="B62" s="390"/>
      <c r="C62" s="390"/>
      <c r="D62" s="390"/>
      <c r="E62" s="390"/>
      <c r="F62" s="390"/>
      <c r="G62" s="390"/>
      <c r="H62" s="388"/>
      <c r="I62" s="388"/>
      <c r="J62" s="388"/>
      <c r="K62" s="391" t="s">
        <v>209</v>
      </c>
      <c r="L62" s="304"/>
      <c r="U62" s="409"/>
      <c r="V62" s="388"/>
      <c r="W62" s="388"/>
      <c r="X62" s="388"/>
      <c r="Y62" s="388"/>
      <c r="Z62" s="387"/>
      <c r="AA62" s="388"/>
      <c r="AB62" s="388"/>
      <c r="AC62" s="4"/>
    </row>
    <row r="63" spans="8:29" ht="9.75" customHeight="1" thickBot="1">
      <c r="H63" s="388"/>
      <c r="I63" s="388"/>
      <c r="J63" s="388"/>
      <c r="K63" s="391"/>
      <c r="L63" s="304"/>
      <c r="M63" s="408"/>
      <c r="N63" s="408"/>
      <c r="O63" s="408"/>
      <c r="P63" s="408"/>
      <c r="Q63" s="408"/>
      <c r="R63" s="408"/>
      <c r="S63" s="408"/>
      <c r="T63" s="408"/>
      <c r="U63" s="2"/>
      <c r="V63" s="398"/>
      <c r="W63" s="398"/>
      <c r="X63" s="398"/>
      <c r="Y63" s="398"/>
      <c r="Z63" s="387"/>
      <c r="AA63" s="388"/>
      <c r="AB63" s="388"/>
      <c r="AC63" s="4"/>
    </row>
    <row r="64" spans="1:29" ht="9.75" customHeight="1" thickBot="1">
      <c r="A64" s="392" t="s">
        <v>206</v>
      </c>
      <c r="B64" s="393"/>
      <c r="C64" s="393"/>
      <c r="D64" s="393"/>
      <c r="E64" s="393"/>
      <c r="F64" s="393"/>
      <c r="G64" s="394"/>
      <c r="H64" s="409"/>
      <c r="I64" s="409"/>
      <c r="J64" s="409"/>
      <c r="K64" s="409"/>
      <c r="L64" s="410"/>
      <c r="M64" s="388"/>
      <c r="N64" s="388"/>
      <c r="O64" s="388"/>
      <c r="P64" s="388"/>
      <c r="Q64" s="388"/>
      <c r="R64" s="388"/>
      <c r="S64" s="388"/>
      <c r="T64" s="388"/>
      <c r="U64" s="4"/>
      <c r="V64" s="388"/>
      <c r="W64" s="388"/>
      <c r="X64" s="388"/>
      <c r="Y64" s="388"/>
      <c r="Z64" s="388"/>
      <c r="AA64" s="388"/>
      <c r="AB64" s="388"/>
      <c r="AC64" s="4"/>
    </row>
    <row r="65" spans="1:29" ht="9.75" customHeight="1" thickBot="1">
      <c r="A65" s="395"/>
      <c r="B65" s="396"/>
      <c r="C65" s="396"/>
      <c r="D65" s="396"/>
      <c r="E65" s="396"/>
      <c r="F65" s="396"/>
      <c r="G65" s="397"/>
      <c r="L65" s="408"/>
      <c r="M65" s="388"/>
      <c r="N65" s="388"/>
      <c r="O65" s="388"/>
      <c r="P65" s="388"/>
      <c r="Q65" s="388"/>
      <c r="R65" s="388"/>
      <c r="S65" s="388"/>
      <c r="T65" s="388"/>
      <c r="U65" s="4"/>
      <c r="V65" s="388"/>
      <c r="W65" s="388"/>
      <c r="X65" s="388"/>
      <c r="Y65" s="388"/>
      <c r="Z65" s="388"/>
      <c r="AA65" s="388"/>
      <c r="AB65" s="388"/>
      <c r="AC65" s="4"/>
    </row>
    <row r="66" spans="1:29" ht="9.75" customHeight="1" thickBot="1">
      <c r="A66" s="390"/>
      <c r="B66" s="390"/>
      <c r="C66" s="390"/>
      <c r="D66" s="390"/>
      <c r="E66" s="390"/>
      <c r="F66" s="390"/>
      <c r="G66" s="390"/>
      <c r="L66" s="388"/>
      <c r="M66" s="388"/>
      <c r="N66" s="388"/>
      <c r="O66" s="388"/>
      <c r="P66" s="388"/>
      <c r="Q66" s="388"/>
      <c r="R66" s="388"/>
      <c r="S66" s="388"/>
      <c r="T66" s="391" t="s">
        <v>213</v>
      </c>
      <c r="U66" s="304"/>
      <c r="V66" s="5"/>
      <c r="W66" s="409"/>
      <c r="X66" s="409"/>
      <c r="Y66" s="409"/>
      <c r="Z66" s="409"/>
      <c r="AA66" s="409"/>
      <c r="AB66" s="409"/>
      <c r="AC66" s="410"/>
    </row>
    <row r="67" spans="12:21" ht="9.75" customHeight="1" thickBot="1">
      <c r="L67" s="388"/>
      <c r="M67" s="388"/>
      <c r="N67" s="388"/>
      <c r="O67" s="388"/>
      <c r="P67" s="388"/>
      <c r="Q67" s="388"/>
      <c r="R67" s="388"/>
      <c r="S67" s="388"/>
      <c r="T67" s="391"/>
      <c r="U67" s="304"/>
    </row>
    <row r="68" spans="1:21" ht="9.75" customHeight="1" thickBot="1">
      <c r="A68" s="392" t="s">
        <v>207</v>
      </c>
      <c r="B68" s="393"/>
      <c r="C68" s="393"/>
      <c r="D68" s="393"/>
      <c r="E68" s="393"/>
      <c r="F68" s="393"/>
      <c r="G68" s="394"/>
      <c r="L68" s="409"/>
      <c r="M68" s="388"/>
      <c r="N68" s="388"/>
      <c r="O68" s="388"/>
      <c r="P68" s="388"/>
      <c r="Q68" s="388"/>
      <c r="R68" s="388"/>
      <c r="S68" s="388"/>
      <c r="T68" s="388"/>
      <c r="U68" s="4"/>
    </row>
    <row r="69" spans="1:21" ht="9.75" customHeight="1" thickBot="1">
      <c r="A69" s="395"/>
      <c r="B69" s="396"/>
      <c r="C69" s="396"/>
      <c r="D69" s="396"/>
      <c r="E69" s="396"/>
      <c r="F69" s="396"/>
      <c r="G69" s="397"/>
      <c r="H69" s="408"/>
      <c r="I69" s="408"/>
      <c r="J69" s="408"/>
      <c r="K69" s="408"/>
      <c r="L69" s="2"/>
      <c r="M69" s="388"/>
      <c r="N69" s="388"/>
      <c r="O69" s="388"/>
      <c r="P69" s="388"/>
      <c r="Q69" s="388"/>
      <c r="R69" s="388"/>
      <c r="S69" s="388"/>
      <c r="T69" s="388"/>
      <c r="U69" s="4"/>
    </row>
    <row r="70" spans="1:21" ht="9.75" customHeight="1" thickBot="1">
      <c r="A70" s="390"/>
      <c r="B70" s="390"/>
      <c r="C70" s="390"/>
      <c r="D70" s="390"/>
      <c r="E70" s="390"/>
      <c r="F70" s="390"/>
      <c r="G70" s="390"/>
      <c r="H70" s="388"/>
      <c r="I70" s="388"/>
      <c r="J70" s="388"/>
      <c r="K70" s="391" t="s">
        <v>211</v>
      </c>
      <c r="L70" s="304"/>
      <c r="M70" s="409"/>
      <c r="N70" s="409"/>
      <c r="O70" s="409"/>
      <c r="P70" s="409"/>
      <c r="Q70" s="409"/>
      <c r="R70" s="409"/>
      <c r="S70" s="409"/>
      <c r="T70" s="409"/>
      <c r="U70" s="410"/>
    </row>
    <row r="71" spans="8:12" ht="9.75" customHeight="1" thickBot="1">
      <c r="H71" s="388"/>
      <c r="I71" s="388"/>
      <c r="J71" s="388"/>
      <c r="K71" s="391"/>
      <c r="L71" s="304"/>
    </row>
    <row r="72" spans="1:12" ht="9.75" customHeight="1" thickBot="1">
      <c r="A72" s="392" t="s">
        <v>208</v>
      </c>
      <c r="B72" s="393"/>
      <c r="C72" s="393"/>
      <c r="D72" s="393"/>
      <c r="E72" s="393"/>
      <c r="F72" s="393"/>
      <c r="G72" s="394"/>
      <c r="H72" s="409"/>
      <c r="I72" s="409"/>
      <c r="J72" s="409"/>
      <c r="K72" s="409"/>
      <c r="L72" s="410"/>
    </row>
    <row r="73" spans="1:7" ht="9.75" customHeight="1" thickBot="1">
      <c r="A73" s="395"/>
      <c r="B73" s="396"/>
      <c r="C73" s="396"/>
      <c r="D73" s="396"/>
      <c r="E73" s="396"/>
      <c r="F73" s="396"/>
      <c r="G73" s="397"/>
    </row>
    <row r="74" spans="1:7" ht="9.75" customHeight="1">
      <c r="A74" s="390"/>
      <c r="B74" s="390"/>
      <c r="C74" s="390"/>
      <c r="D74" s="390"/>
      <c r="E74" s="390"/>
      <c r="F74" s="390"/>
      <c r="G74" s="390"/>
    </row>
  </sheetData>
  <mergeCells count="152">
    <mergeCell ref="W42:Y42"/>
    <mergeCell ref="AA42:AC42"/>
    <mergeCell ref="A11:H11"/>
    <mergeCell ref="A41:H41"/>
    <mergeCell ref="A30:M30"/>
    <mergeCell ref="N12:P12"/>
    <mergeCell ref="S12:U12"/>
    <mergeCell ref="J42:L42"/>
    <mergeCell ref="S42:U42"/>
    <mergeCell ref="T50:U51"/>
    <mergeCell ref="T66:U67"/>
    <mergeCell ref="X58:Y59"/>
    <mergeCell ref="AB58:AC59"/>
    <mergeCell ref="K46:L47"/>
    <mergeCell ref="K54:L55"/>
    <mergeCell ref="K62:L63"/>
    <mergeCell ref="K70:L71"/>
    <mergeCell ref="A60:G61"/>
    <mergeCell ref="A64:G65"/>
    <mergeCell ref="A68:G69"/>
    <mergeCell ref="A72:G73"/>
    <mergeCell ref="A44:G45"/>
    <mergeCell ref="A48:G49"/>
    <mergeCell ref="A52:G53"/>
    <mergeCell ref="A56:G57"/>
    <mergeCell ref="AC36:AF37"/>
    <mergeCell ref="AC38:AF39"/>
    <mergeCell ref="AG36:AI36"/>
    <mergeCell ref="AG37:AI37"/>
    <mergeCell ref="AG38:AI38"/>
    <mergeCell ref="AG39:AI39"/>
    <mergeCell ref="AG34:AI34"/>
    <mergeCell ref="AG35:AI35"/>
    <mergeCell ref="AC32:AF35"/>
    <mergeCell ref="A4:M4"/>
    <mergeCell ref="AC31:AF31"/>
    <mergeCell ref="AG31:AI31"/>
    <mergeCell ref="AG32:AI32"/>
    <mergeCell ref="AG33:AI33"/>
    <mergeCell ref="J39:M39"/>
    <mergeCell ref="Q39:T39"/>
    <mergeCell ref="U39:X39"/>
    <mergeCell ref="Y39:AB39"/>
    <mergeCell ref="J38:M38"/>
    <mergeCell ref="Q38:T38"/>
    <mergeCell ref="U38:X38"/>
    <mergeCell ref="Y38:AB38"/>
    <mergeCell ref="J37:M37"/>
    <mergeCell ref="Q37:T37"/>
    <mergeCell ref="U37:X37"/>
    <mergeCell ref="Y37:AB37"/>
    <mergeCell ref="J36:M36"/>
    <mergeCell ref="Q36:T36"/>
    <mergeCell ref="U36:X36"/>
    <mergeCell ref="Y36:AB36"/>
    <mergeCell ref="J35:M35"/>
    <mergeCell ref="Q35:T35"/>
    <mergeCell ref="U35:X35"/>
    <mergeCell ref="Y35:AB35"/>
    <mergeCell ref="Y33:AB33"/>
    <mergeCell ref="J34:M34"/>
    <mergeCell ref="Q34:T34"/>
    <mergeCell ref="U34:X34"/>
    <mergeCell ref="Y34:AB34"/>
    <mergeCell ref="H39:I39"/>
    <mergeCell ref="J31:T31"/>
    <mergeCell ref="U31:AB31"/>
    <mergeCell ref="J32:M32"/>
    <mergeCell ref="Q32:T32"/>
    <mergeCell ref="U32:X32"/>
    <mergeCell ref="Y32:AB32"/>
    <mergeCell ref="J33:M33"/>
    <mergeCell ref="Q33:T33"/>
    <mergeCell ref="U33:X33"/>
    <mergeCell ref="H35:I35"/>
    <mergeCell ref="H36:I36"/>
    <mergeCell ref="H37:I37"/>
    <mergeCell ref="H38:I38"/>
    <mergeCell ref="H31:I31"/>
    <mergeCell ref="H32:I32"/>
    <mergeCell ref="H33:I33"/>
    <mergeCell ref="H34:I34"/>
    <mergeCell ref="B39:D39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B35:D35"/>
    <mergeCell ref="B36:D36"/>
    <mergeCell ref="B37:D37"/>
    <mergeCell ref="B38:D38"/>
    <mergeCell ref="B31:D31"/>
    <mergeCell ref="B32:D32"/>
    <mergeCell ref="B33:D33"/>
    <mergeCell ref="B34:D34"/>
    <mergeCell ref="AG9:AI9"/>
    <mergeCell ref="A1:AI1"/>
    <mergeCell ref="A2:AI2"/>
    <mergeCell ref="AG5:AI5"/>
    <mergeCell ref="AG6:AI6"/>
    <mergeCell ref="AG7:AI7"/>
    <mergeCell ref="AG8:AI8"/>
    <mergeCell ref="Y9:AB9"/>
    <mergeCell ref="AC5:AF5"/>
    <mergeCell ref="AC6:AF7"/>
    <mergeCell ref="AC8:AF9"/>
    <mergeCell ref="J9:M9"/>
    <mergeCell ref="Q9:T9"/>
    <mergeCell ref="U5:AB5"/>
    <mergeCell ref="U6:X6"/>
    <mergeCell ref="Y6:AB6"/>
    <mergeCell ref="U7:X7"/>
    <mergeCell ref="Y7:AB7"/>
    <mergeCell ref="U8:X8"/>
    <mergeCell ref="Y8:AB8"/>
    <mergeCell ref="U9:X9"/>
    <mergeCell ref="J6:M6"/>
    <mergeCell ref="Q6:T6"/>
    <mergeCell ref="J7:M7"/>
    <mergeCell ref="Q7:T7"/>
    <mergeCell ref="H6:I6"/>
    <mergeCell ref="H7:I7"/>
    <mergeCell ref="H8:I8"/>
    <mergeCell ref="H9:I9"/>
    <mergeCell ref="E6:G6"/>
    <mergeCell ref="E7:G7"/>
    <mergeCell ref="E8:G8"/>
    <mergeCell ref="E9:G9"/>
    <mergeCell ref="B6:D6"/>
    <mergeCell ref="B7:D7"/>
    <mergeCell ref="B8:D8"/>
    <mergeCell ref="B9:D9"/>
    <mergeCell ref="J8:M8"/>
    <mergeCell ref="Q8:T8"/>
    <mergeCell ref="A14:G15"/>
    <mergeCell ref="A18:G19"/>
    <mergeCell ref="A22:G23"/>
    <mergeCell ref="A26:G27"/>
    <mergeCell ref="B5:D5"/>
    <mergeCell ref="E5:G5"/>
    <mergeCell ref="H5:I5"/>
    <mergeCell ref="J5:T5"/>
    <mergeCell ref="K16:L17"/>
    <mergeCell ref="K24:L25"/>
    <mergeCell ref="O20:P21"/>
    <mergeCell ref="T20:U21"/>
    <mergeCell ref="J12:L12"/>
  </mergeCells>
  <printOptions/>
  <pageMargins left="0.17" right="0.17" top="0.31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kimura</cp:lastModifiedBy>
  <cp:lastPrinted>2002-06-26T07:49:48Z</cp:lastPrinted>
  <dcterms:created xsi:type="dcterms:W3CDTF">2011-11-22T23:50:47Z</dcterms:created>
  <dcterms:modified xsi:type="dcterms:W3CDTF">2002-06-26T07:54:54Z</dcterms:modified>
  <cp:category/>
  <cp:version/>
  <cp:contentType/>
  <cp:contentStatus/>
</cp:coreProperties>
</file>