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9180" activeTab="1"/>
  </bookViews>
  <sheets>
    <sheet name="1部　全日程" sheetId="1" r:id="rId1"/>
    <sheet name="１部成績" sheetId="2" r:id="rId2"/>
  </sheets>
  <definedNames>
    <definedName name="_xlnm.Print_Area" localSheetId="0">'1部　全日程'!$A$1:$S$62</definedName>
  </definedNames>
  <calcPr fullCalcOnLoad="1"/>
</workbook>
</file>

<file path=xl/sharedStrings.xml><?xml version="1.0" encoding="utf-8"?>
<sst xmlns="http://schemas.openxmlformats.org/spreadsheetml/2006/main" count="749" uniqueCount="208">
  <si>
    <t>【1】</t>
  </si>
  <si>
    <t>郡山中</t>
  </si>
  <si>
    <t>シューレ</t>
  </si>
  <si>
    <t>七ヶ浜SC</t>
  </si>
  <si>
    <t>AZZURRI</t>
  </si>
  <si>
    <t>【2】</t>
  </si>
  <si>
    <t>【3】</t>
  </si>
  <si>
    <t>Enable</t>
  </si>
  <si>
    <t>H.S.</t>
  </si>
  <si>
    <t>コバルトーレ</t>
  </si>
  <si>
    <t>FCみやぎ</t>
  </si>
  <si>
    <t>【4】</t>
  </si>
  <si>
    <t>【5】</t>
  </si>
  <si>
    <t>【6】</t>
  </si>
  <si>
    <t>VS</t>
  </si>
  <si>
    <t>【7】</t>
  </si>
  <si>
    <t>【8】</t>
  </si>
  <si>
    <t>【9】</t>
  </si>
  <si>
    <t>【10】</t>
  </si>
  <si>
    <t>【11】</t>
  </si>
  <si>
    <t>【12】</t>
  </si>
  <si>
    <t>【13】</t>
  </si>
  <si>
    <t>【14】</t>
  </si>
  <si>
    <t>【15】</t>
  </si>
  <si>
    <t>【16】</t>
  </si>
  <si>
    <t>【17】</t>
  </si>
  <si>
    <t>【18】</t>
  </si>
  <si>
    <t>【19】</t>
  </si>
  <si>
    <t>【20】</t>
  </si>
  <si>
    <t>【21】</t>
  </si>
  <si>
    <t>【22】</t>
  </si>
  <si>
    <t>【23】</t>
  </si>
  <si>
    <t>【24】</t>
  </si>
  <si>
    <t>【25】</t>
  </si>
  <si>
    <t>【26】</t>
  </si>
  <si>
    <t>【27】</t>
  </si>
  <si>
    <t>【48】</t>
  </si>
  <si>
    <t>【30】</t>
  </si>
  <si>
    <t>【31】</t>
  </si>
  <si>
    <t>【32】</t>
  </si>
  <si>
    <t>【34】</t>
  </si>
  <si>
    <t>【36】</t>
  </si>
  <si>
    <t>【39】</t>
  </si>
  <si>
    <t>【37】</t>
  </si>
  <si>
    <t>【33】</t>
  </si>
  <si>
    <t>【35】</t>
  </si>
  <si>
    <t>【40】</t>
  </si>
  <si>
    <t>【41】</t>
  </si>
  <si>
    <t>【42】</t>
  </si>
  <si>
    <t>【43】</t>
  </si>
  <si>
    <t>【44】</t>
  </si>
  <si>
    <t>【46】</t>
  </si>
  <si>
    <t>【47】</t>
  </si>
  <si>
    <t>【50】</t>
  </si>
  <si>
    <t>【52】</t>
  </si>
  <si>
    <t>【53】</t>
  </si>
  <si>
    <t>【55】</t>
  </si>
  <si>
    <t>【56】</t>
  </si>
  <si>
    <t>【54】</t>
  </si>
  <si>
    <t>【49】</t>
  </si>
  <si>
    <t>【28】</t>
  </si>
  <si>
    <t>【38】</t>
  </si>
  <si>
    <t>高円宮杯　U-15サッカーリーグ２０１２　宮城　【　１ 部　】　日程・結果　　</t>
  </si>
  <si>
    <t>節</t>
  </si>
  <si>
    <t>期　　日</t>
  </si>
  <si>
    <t>開始時間</t>
  </si>
  <si>
    <t>試合会場</t>
  </si>
  <si>
    <t>対戦カード</t>
  </si>
  <si>
    <t>主審</t>
  </si>
  <si>
    <t>運営責任チーム</t>
  </si>
  <si>
    <t>1節</t>
  </si>
  <si>
    <t>泉サッカー場　東フィールド</t>
  </si>
  <si>
    <t>2節</t>
  </si>
  <si>
    <t>3節</t>
  </si>
  <si>
    <t>県サッカー場C</t>
  </si>
  <si>
    <t>4節</t>
  </si>
  <si>
    <t>郡山中</t>
  </si>
  <si>
    <t>5節</t>
  </si>
  <si>
    <t>七ヶ浜スタジアム</t>
  </si>
  <si>
    <t>6節</t>
  </si>
  <si>
    <t>七ヶ浜第２スポーツ広場</t>
  </si>
  <si>
    <t>VS</t>
  </si>
  <si>
    <t>コバルトーレ</t>
  </si>
  <si>
    <t>七ヶ浜SC</t>
  </si>
  <si>
    <t>七ヶ浜第２スポーツ広場</t>
  </si>
  <si>
    <t>依頼中</t>
  </si>
  <si>
    <t>7節</t>
  </si>
  <si>
    <t>七ヶ浜SC</t>
  </si>
  <si>
    <t>８節</t>
  </si>
  <si>
    <t>FCみやぎ</t>
  </si>
  <si>
    <t>郡山中</t>
  </si>
  <si>
    <t>七ヶ浜ＳＣ</t>
  </si>
  <si>
    <t>９節</t>
  </si>
  <si>
    <t>松島フットボールセンター人工芝</t>
  </si>
  <si>
    <t>VS</t>
  </si>
  <si>
    <t>FCみやぎ</t>
  </si>
  <si>
    <t>Enable</t>
  </si>
  <si>
    <t>シューレ</t>
  </si>
  <si>
    <t>H.S.</t>
  </si>
  <si>
    <t>七ヶ浜SC</t>
  </si>
  <si>
    <t>１０節</t>
  </si>
  <si>
    <t>県サッカー場A</t>
  </si>
  <si>
    <t>２部　住吉中</t>
  </si>
  <si>
    <t>２部の試合（住吉中　ＶＳ　中新田中）</t>
  </si>
  <si>
    <t>住吉中</t>
  </si>
  <si>
    <t>１１節</t>
  </si>
  <si>
    <t>宮城スタジアム補助</t>
  </si>
  <si>
    <t>１２節</t>
  </si>
  <si>
    <t>宮城スタジアム</t>
  </si>
  <si>
    <t>Enable</t>
  </si>
  <si>
    <t>１４節</t>
  </si>
  <si>
    <t>コバルトーレ</t>
  </si>
  <si>
    <t>２節</t>
  </si>
  <si>
    <t>５節</t>
  </si>
  <si>
    <t>14節</t>
  </si>
  <si>
    <t>６節</t>
  </si>
  <si>
    <t>１３節</t>
  </si>
  <si>
    <t>７節</t>
  </si>
  <si>
    <t>高円宮杯　U-15サッカーリーグ２０１２　宮城　　１ 部  　</t>
  </si>
  <si>
    <t>星取表</t>
  </si>
  <si>
    <t>コバルトーレ</t>
  </si>
  <si>
    <t>七ヶ浜</t>
  </si>
  <si>
    <t>AZZURRI</t>
  </si>
  <si>
    <t>HS</t>
  </si>
  <si>
    <t>FCみやぎ</t>
  </si>
  <si>
    <t>シューレ</t>
  </si>
  <si>
    <t>勝点</t>
  </si>
  <si>
    <t>得点</t>
  </si>
  <si>
    <t>失点</t>
  </si>
  <si>
    <t>得失</t>
  </si>
  <si>
    <t>順位</t>
  </si>
  <si>
    <t>-</t>
  </si>
  <si>
    <t>-</t>
  </si>
  <si>
    <t>仙台ｽﾎﾟｰﾂｼｭｰﾚ</t>
  </si>
  <si>
    <t>-</t>
  </si>
  <si>
    <t>【記入方法】</t>
  </si>
  <si>
    <t>(1)スコアを手動入力すると○△●が自動で表示されます。</t>
  </si>
  <si>
    <t>(2)勝点・得点・失点・得失は自動で計算表示されます。</t>
  </si>
  <si>
    <t>(3)順位は手動で入力</t>
  </si>
  <si>
    <t>チーム名</t>
  </si>
  <si>
    <t>成績</t>
  </si>
  <si>
    <t>備考</t>
  </si>
  <si>
    <t>VS</t>
  </si>
  <si>
    <t>コバルトーレ</t>
  </si>
  <si>
    <t>七ヶ浜SC</t>
  </si>
  <si>
    <t>シューレ</t>
  </si>
  <si>
    <t>AZZURRI</t>
  </si>
  <si>
    <t>石巻協会サッカーグランド</t>
  </si>
  <si>
    <t>泉人工芝</t>
  </si>
  <si>
    <t>VS</t>
  </si>
  <si>
    <t>HS</t>
  </si>
  <si>
    <t>マッチ
【№】</t>
  </si>
  <si>
    <t>ＡＲ１</t>
  </si>
  <si>
    <t>ＡＲ２</t>
  </si>
  <si>
    <t>４ｔｈ</t>
  </si>
  <si>
    <t>VS</t>
  </si>
  <si>
    <t>郡山中</t>
  </si>
  <si>
    <t>Enable</t>
  </si>
  <si>
    <t>H.S.</t>
  </si>
  <si>
    <t>【29】</t>
  </si>
  <si>
    <t>FCみやぎ</t>
  </si>
  <si>
    <t>AZZURRI</t>
  </si>
  <si>
    <t>VS</t>
  </si>
  <si>
    <t>FCみやぎ</t>
  </si>
  <si>
    <t>VS</t>
  </si>
  <si>
    <t>コバルトーレ</t>
  </si>
  <si>
    <t>【51】</t>
  </si>
  <si>
    <t>ＨＳ</t>
  </si>
  <si>
    <t>HS　　　　　　　ﾌｯﾄﾎﾞｰﾙｸﾗﾌﾞ</t>
  </si>
  <si>
    <t>HSﾌｯﾄﾎﾞｰﾙｸﾗﾌﾞ</t>
  </si>
  <si>
    <t>0勝13敗1分</t>
  </si>
  <si>
    <t>-</t>
  </si>
  <si>
    <t>-</t>
  </si>
  <si>
    <t>AC AZZURRI</t>
  </si>
  <si>
    <t>FCみやぎ</t>
  </si>
  <si>
    <t>郡山中学校</t>
  </si>
  <si>
    <t>FC Enable</t>
  </si>
  <si>
    <t>コバルトーレ女川</t>
  </si>
  <si>
    <t>H.S.</t>
  </si>
  <si>
    <t>【45】</t>
  </si>
  <si>
    <t>adidasスポーツパーク</t>
  </si>
  <si>
    <t xml:space="preserve"> 現在</t>
  </si>
  <si>
    <t>シューレ</t>
  </si>
  <si>
    <t>Enable</t>
  </si>
  <si>
    <t>七ヶ浜SC</t>
  </si>
  <si>
    <t>コバルトーレ</t>
  </si>
  <si>
    <t>HS</t>
  </si>
  <si>
    <t>勝点３７</t>
  </si>
  <si>
    <t>勝点３３</t>
  </si>
  <si>
    <t>勝点２６　得失点差＋２</t>
  </si>
  <si>
    <t>勝点２６　得失点差±０</t>
  </si>
  <si>
    <t>勝点２２</t>
  </si>
  <si>
    <t>勝点１５</t>
  </si>
  <si>
    <t>勝点４</t>
  </si>
  <si>
    <t>勝点１</t>
  </si>
  <si>
    <t>12勝1敗1分</t>
  </si>
  <si>
    <t>11勝3敗</t>
  </si>
  <si>
    <t>8勝4敗2分</t>
  </si>
  <si>
    <t>7勝6敗1分</t>
  </si>
  <si>
    <t>5勝9敗</t>
  </si>
  <si>
    <t>1勝12敗1分</t>
  </si>
  <si>
    <t>←</t>
  </si>
  <si>
    <t>最終順位</t>
  </si>
  <si>
    <t>1部残留</t>
  </si>
  <si>
    <t>2部降格対象</t>
  </si>
  <si>
    <t>みちのくリーグ昇格権利</t>
  </si>
  <si>
    <t>ゴールディファレンス＋２</t>
  </si>
  <si>
    <t>ゴールディファレンス±０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</si>
</sst>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#,##0&quot;位&quot;"/>
    <numFmt numFmtId="182" formatCode="mmm\-yyyy"/>
    <numFmt numFmtId="183" formatCode="&quot;位&quot;"/>
  </numFmts>
  <fonts count="4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4"/>
      <name val="MS UI Gothic"/>
      <family val="3"/>
    </font>
    <font>
      <b/>
      <sz val="12"/>
      <name val="MS UI Gothic"/>
      <family val="3"/>
    </font>
    <font>
      <b/>
      <i/>
      <sz val="14"/>
      <name val="MS UI Gothic"/>
      <family val="3"/>
    </font>
    <font>
      <b/>
      <i/>
      <sz val="12"/>
      <name val="MS UI Gothic"/>
      <family val="3"/>
    </font>
    <font>
      <sz val="10.5"/>
      <name val="ＭＳ Ｐゴシック"/>
      <family val="3"/>
    </font>
    <font>
      <b/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9"/>
      <name val="MS UI Gothic"/>
      <family val="3"/>
    </font>
    <font>
      <sz val="10"/>
      <color indexed="8"/>
      <name val="MS UI Gothic"/>
      <family val="3"/>
    </font>
    <font>
      <b/>
      <sz val="10"/>
      <color indexed="8"/>
      <name val="MS UI Gothic"/>
      <family val="3"/>
    </font>
    <font>
      <b/>
      <sz val="10"/>
      <name val="MS UI Gothic"/>
      <family val="3"/>
    </font>
    <font>
      <sz val="9"/>
      <color indexed="8"/>
      <name val="MS UI Gothic"/>
      <family val="3"/>
    </font>
    <font>
      <sz val="8"/>
      <color indexed="9"/>
      <name val="MS UI Gothic"/>
      <family val="3"/>
    </font>
    <font>
      <sz val="11"/>
      <color indexed="9"/>
      <name val="MS UI Gothic"/>
      <family val="3"/>
    </font>
    <font>
      <b/>
      <sz val="11"/>
      <color indexed="8"/>
      <name val="MS UI Gothic"/>
      <family val="3"/>
    </font>
    <font>
      <b/>
      <sz val="18"/>
      <name val="MS UI Gothic"/>
      <family val="3"/>
    </font>
    <font>
      <sz val="12"/>
      <name val="MS UI Gothic"/>
      <family val="3"/>
    </font>
    <font>
      <u val="single"/>
      <sz val="12"/>
      <name val="MS UI Gothic"/>
      <family val="3"/>
    </font>
    <font>
      <sz val="16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14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2" fillId="0" borderId="0" xfId="101" applyFont="1" applyFill="1" applyBorder="1" applyAlignment="1">
      <alignment horizontal="center" vertical="center" shrinkToFit="1"/>
      <protection/>
    </xf>
    <xf numFmtId="0" fontId="22" fillId="0" borderId="0" xfId="101" applyFont="1" applyFill="1" applyBorder="1" applyAlignment="1">
      <alignment horizontal="left" vertical="center" shrinkToFit="1"/>
      <protection/>
    </xf>
    <xf numFmtId="0" fontId="22" fillId="0" borderId="0" xfId="101" applyFont="1" applyFill="1" applyBorder="1" applyAlignment="1">
      <alignment vertical="center" shrinkToFit="1"/>
      <protection/>
    </xf>
    <xf numFmtId="0" fontId="23" fillId="0" borderId="10" xfId="101" applyFont="1" applyFill="1" applyBorder="1" applyAlignment="1">
      <alignment vertical="center" wrapText="1" shrinkToFit="1"/>
      <protection/>
    </xf>
    <xf numFmtId="0" fontId="23" fillId="0" borderId="0" xfId="101" applyFont="1" applyFill="1" applyBorder="1" applyAlignment="1">
      <alignment vertical="center" wrapText="1" shrinkToFit="1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3" fillId="0" borderId="10" xfId="104" applyFont="1" applyBorder="1" applyAlignment="1">
      <alignment horizontal="center" vertical="center"/>
      <protection/>
    </xf>
    <xf numFmtId="0" fontId="34" fillId="0" borderId="0" xfId="104" applyFont="1" applyFill="1" applyBorder="1" applyAlignment="1">
      <alignment vertical="center"/>
      <protection/>
    </xf>
    <xf numFmtId="0" fontId="33" fillId="0" borderId="0" xfId="104" applyFont="1" applyBorder="1">
      <alignment vertical="center"/>
      <protection/>
    </xf>
    <xf numFmtId="0" fontId="35" fillId="0" borderId="0" xfId="103" applyFont="1" applyBorder="1">
      <alignment vertical="center"/>
      <protection/>
    </xf>
    <xf numFmtId="0" fontId="35" fillId="0" borderId="0" xfId="104" applyFont="1" applyFill="1" applyBorder="1" applyAlignment="1">
      <alignment vertical="center"/>
      <protection/>
    </xf>
    <xf numFmtId="0" fontId="30" fillId="0" borderId="11" xfId="103" applyFont="1" applyFill="1" applyBorder="1" applyAlignment="1">
      <alignment horizontal="center" vertical="center"/>
      <protection/>
    </xf>
    <xf numFmtId="0" fontId="30" fillId="0" borderId="12" xfId="103" applyFont="1" applyFill="1" applyBorder="1" applyAlignment="1">
      <alignment horizontal="center" vertical="center"/>
      <protection/>
    </xf>
    <xf numFmtId="0" fontId="30" fillId="0" borderId="13" xfId="103" applyFont="1" applyFill="1" applyBorder="1" applyAlignment="1">
      <alignment horizontal="center" vertical="center"/>
      <protection/>
    </xf>
    <xf numFmtId="0" fontId="30" fillId="0" borderId="0" xfId="104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30" fillId="0" borderId="0" xfId="103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32" fillId="0" borderId="0" xfId="104" applyFont="1" applyBorder="1">
      <alignment vertical="center"/>
      <protection/>
    </xf>
    <xf numFmtId="0" fontId="32" fillId="0" borderId="0" xfId="104" applyFont="1" applyFill="1" applyBorder="1" applyAlignment="1">
      <alignment horizontal="center" vertical="center"/>
      <protection/>
    </xf>
    <xf numFmtId="181" fontId="32" fillId="0" borderId="0" xfId="104" applyNumberFormat="1" applyFont="1" applyFill="1" applyBorder="1" applyAlignment="1">
      <alignment horizontal="center" vertical="center"/>
      <protection/>
    </xf>
    <xf numFmtId="0" fontId="33" fillId="0" borderId="0" xfId="104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15" xfId="101" applyNumberFormat="1" applyFont="1" applyFill="1" applyBorder="1" applyAlignment="1">
      <alignment horizontal="center" vertical="center" shrinkToFit="1"/>
      <protection/>
    </xf>
    <xf numFmtId="0" fontId="23" fillId="0" borderId="15" xfId="0" applyFont="1" applyFill="1" applyBorder="1" applyAlignment="1">
      <alignment horizontal="center" vertical="center" shrinkToFit="1"/>
    </xf>
    <xf numFmtId="180" fontId="23" fillId="0" borderId="15" xfId="0" applyNumberFormat="1" applyFont="1" applyFill="1" applyBorder="1" applyAlignment="1">
      <alignment horizontal="center" vertical="center" shrinkToFit="1"/>
    </xf>
    <xf numFmtId="0" fontId="23" fillId="0" borderId="15" xfId="101" applyFont="1" applyFill="1" applyBorder="1" applyAlignment="1">
      <alignment horizontal="right" vertical="center" shrinkToFit="1"/>
      <protection/>
    </xf>
    <xf numFmtId="180" fontId="23" fillId="0" borderId="0" xfId="101" applyNumberFormat="1" applyFont="1" applyFill="1" applyBorder="1" applyAlignment="1">
      <alignment horizontal="center" vertical="center" shrinkToFit="1"/>
      <protection/>
    </xf>
    <xf numFmtId="180" fontId="23" fillId="0" borderId="16" xfId="0" applyNumberFormat="1" applyFont="1" applyFill="1" applyBorder="1" applyAlignment="1">
      <alignment horizontal="center" vertical="center" shrinkToFit="1"/>
    </xf>
    <xf numFmtId="0" fontId="32" fillId="0" borderId="0" xfId="101" applyFont="1" applyFill="1" applyBorder="1" applyAlignment="1">
      <alignment vertical="center" shrinkToFit="1"/>
      <protection/>
    </xf>
    <xf numFmtId="0" fontId="23" fillId="0" borderId="0" xfId="101" applyFont="1" applyFill="1" applyBorder="1" applyAlignment="1">
      <alignment horizontal="right" vertical="center" shrinkToFit="1"/>
      <protection/>
    </xf>
    <xf numFmtId="0" fontId="23" fillId="0" borderId="0" xfId="101" applyFont="1" applyFill="1" applyBorder="1" applyAlignment="1">
      <alignment horizontal="center" vertical="center" shrinkToFit="1"/>
      <protection/>
    </xf>
    <xf numFmtId="20" fontId="23" fillId="0" borderId="0" xfId="101" applyNumberFormat="1" applyFont="1" applyFill="1" applyBorder="1" applyAlignment="1">
      <alignment horizontal="center" vertical="center" shrinkToFit="1"/>
      <protection/>
    </xf>
    <xf numFmtId="0" fontId="23" fillId="0" borderId="0" xfId="101" applyFont="1" applyFill="1" applyBorder="1" applyAlignment="1">
      <alignment vertical="center" shrinkToFit="1"/>
      <protection/>
    </xf>
    <xf numFmtId="0" fontId="32" fillId="0" borderId="0" xfId="101" applyFont="1" applyFill="1" applyBorder="1" applyAlignment="1">
      <alignment horizontal="center" vertical="center" shrinkToFit="1"/>
      <protection/>
    </xf>
    <xf numFmtId="0" fontId="23" fillId="0" borderId="17" xfId="101" applyFont="1" applyFill="1" applyBorder="1" applyAlignment="1">
      <alignment horizontal="right" vertical="center" shrinkToFit="1"/>
      <protection/>
    </xf>
    <xf numFmtId="0" fontId="23" fillId="0" borderId="16" xfId="0" applyFont="1" applyFill="1" applyBorder="1" applyAlignment="1">
      <alignment horizontal="center" vertical="center" shrinkToFit="1"/>
    </xf>
    <xf numFmtId="20" fontId="23" fillId="0" borderId="16" xfId="0" applyNumberFormat="1" applyFont="1" applyFill="1" applyBorder="1" applyAlignment="1">
      <alignment horizontal="center" vertical="center" shrinkToFit="1"/>
    </xf>
    <xf numFmtId="0" fontId="32" fillId="0" borderId="0" xfId="101" applyFont="1" applyFill="1" applyBorder="1" applyAlignment="1">
      <alignment vertical="center"/>
      <protection/>
    </xf>
    <xf numFmtId="20" fontId="23" fillId="0" borderId="15" xfId="0" applyNumberFormat="1" applyFont="1" applyFill="1" applyBorder="1" applyAlignment="1">
      <alignment horizontal="center" vertical="center" shrinkToFit="1"/>
    </xf>
    <xf numFmtId="20" fontId="23" fillId="0" borderId="15" xfId="101" applyNumberFormat="1" applyFont="1" applyFill="1" applyBorder="1" applyAlignment="1">
      <alignment horizontal="center" vertical="center" shrinkToFit="1"/>
      <protection/>
    </xf>
    <xf numFmtId="0" fontId="30" fillId="25" borderId="11" xfId="103" applyFont="1" applyFill="1" applyBorder="1" applyAlignment="1">
      <alignment horizontal="center" vertical="center"/>
      <protection/>
    </xf>
    <xf numFmtId="0" fontId="30" fillId="25" borderId="12" xfId="103" applyFont="1" applyFill="1" applyBorder="1" applyAlignment="1">
      <alignment horizontal="center" vertical="center"/>
      <protection/>
    </xf>
    <xf numFmtId="0" fontId="30" fillId="25" borderId="13" xfId="103" applyFont="1" applyFill="1" applyBorder="1" applyAlignment="1">
      <alignment horizontal="center" vertical="center"/>
      <protection/>
    </xf>
    <xf numFmtId="0" fontId="35" fillId="0" borderId="0" xfId="103" applyFont="1" applyFill="1" applyBorder="1">
      <alignment vertical="center"/>
      <protection/>
    </xf>
    <xf numFmtId="0" fontId="33" fillId="0" borderId="0" xfId="104" applyFont="1" applyFill="1" applyBorder="1">
      <alignment vertical="center"/>
      <protection/>
    </xf>
    <xf numFmtId="0" fontId="28" fillId="0" borderId="0" xfId="0" applyFont="1" applyFill="1" applyAlignment="1">
      <alignment vertical="center"/>
    </xf>
    <xf numFmtId="180" fontId="23" fillId="0" borderId="15" xfId="101" applyNumberFormat="1" applyFont="1" applyFill="1" applyBorder="1" applyAlignment="1">
      <alignment horizontal="center" vertical="center" shrinkToFit="1"/>
      <protection/>
    </xf>
    <xf numFmtId="20" fontId="24" fillId="0" borderId="15" xfId="101" applyNumberFormat="1" applyFont="1" applyFill="1" applyBorder="1" applyAlignment="1">
      <alignment horizontal="center" vertical="center" shrinkToFit="1"/>
      <protection/>
    </xf>
    <xf numFmtId="20" fontId="22" fillId="0" borderId="15" xfId="101" applyNumberFormat="1" applyFont="1" applyFill="1" applyBorder="1" applyAlignment="1">
      <alignment horizontal="center" vertical="center" shrinkToFit="1"/>
      <protection/>
    </xf>
    <xf numFmtId="20" fontId="25" fillId="0" borderId="15" xfId="101" applyNumberFormat="1" applyFont="1" applyFill="1" applyBorder="1" applyAlignment="1">
      <alignment horizontal="center" vertical="center" shrinkToFit="1"/>
      <protection/>
    </xf>
    <xf numFmtId="20" fontId="38" fillId="0" borderId="0" xfId="101" applyNumberFormat="1" applyFont="1" applyFill="1" applyBorder="1" applyAlignment="1">
      <alignment horizontal="center" vertical="center" shrinkToFit="1"/>
      <protection/>
    </xf>
    <xf numFmtId="0" fontId="38" fillId="0" borderId="16" xfId="101" applyFont="1" applyFill="1" applyBorder="1" applyAlignment="1">
      <alignment horizontal="center" vertical="center" shrinkToFit="1"/>
      <protection/>
    </xf>
    <xf numFmtId="0" fontId="38" fillId="0" borderId="15" xfId="101" applyFont="1" applyFill="1" applyBorder="1" applyAlignment="1">
      <alignment vertical="center" shrinkToFit="1"/>
      <protection/>
    </xf>
    <xf numFmtId="180" fontId="38" fillId="0" borderId="15" xfId="0" applyNumberFormat="1" applyFont="1" applyFill="1" applyBorder="1" applyAlignment="1">
      <alignment vertical="center" shrinkToFit="1"/>
    </xf>
    <xf numFmtId="0" fontId="39" fillId="0" borderId="15" xfId="101" applyFont="1" applyFill="1" applyBorder="1" applyAlignment="1">
      <alignment vertical="center" shrinkToFit="1"/>
      <protection/>
    </xf>
    <xf numFmtId="0" fontId="22" fillId="0" borderId="18" xfId="101" applyFont="1" applyFill="1" applyBorder="1" applyAlignment="1">
      <alignment horizontal="center" vertical="center" shrinkToFit="1"/>
      <protection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2" fillId="0" borderId="20" xfId="101" applyFont="1" applyFill="1" applyBorder="1" applyAlignment="1">
      <alignment horizontal="center" vertical="center" shrinkToFit="1"/>
      <protection/>
    </xf>
    <xf numFmtId="0" fontId="41" fillId="0" borderId="0" xfId="101" applyFont="1" applyFill="1" applyBorder="1" applyAlignment="1">
      <alignment horizontal="center" vertical="center" shrinkToFit="1"/>
      <protection/>
    </xf>
    <xf numFmtId="0" fontId="42" fillId="0" borderId="0" xfId="101" applyFont="1" applyFill="1" applyBorder="1" applyAlignment="1">
      <alignment horizontal="center" vertical="center" shrinkToFit="1"/>
      <protection/>
    </xf>
    <xf numFmtId="0" fontId="41" fillId="23" borderId="16" xfId="101" applyFont="1" applyFill="1" applyBorder="1" applyAlignment="1">
      <alignment horizontal="center" vertical="center" shrinkToFit="1"/>
      <protection/>
    </xf>
    <xf numFmtId="0" fontId="38" fillId="23" borderId="21" xfId="101" applyFont="1" applyFill="1" applyBorder="1" applyAlignment="1">
      <alignment horizontal="center" vertical="center" shrinkToFit="1"/>
      <protection/>
    </xf>
    <xf numFmtId="0" fontId="41" fillId="23" borderId="15" xfId="101" applyNumberFormat="1" applyFont="1" applyFill="1" applyBorder="1" applyAlignment="1">
      <alignment horizontal="center" vertical="center" shrinkToFit="1"/>
      <protection/>
    </xf>
    <xf numFmtId="0" fontId="40" fillId="23" borderId="15" xfId="101" applyFont="1" applyFill="1" applyBorder="1" applyAlignment="1">
      <alignment horizontal="center" vertical="center" shrinkToFit="1"/>
      <protection/>
    </xf>
    <xf numFmtId="0" fontId="41" fillId="23" borderId="15" xfId="101" applyFont="1" applyFill="1" applyBorder="1" applyAlignment="1">
      <alignment horizontal="center" vertical="center" shrinkToFit="1"/>
      <protection/>
    </xf>
    <xf numFmtId="0" fontId="40" fillId="10" borderId="22" xfId="101" applyFont="1" applyFill="1" applyBorder="1" applyAlignment="1">
      <alignment horizontal="center" vertical="center" shrinkToFit="1"/>
      <protection/>
    </xf>
    <xf numFmtId="0" fontId="40" fillId="23" borderId="15" xfId="101" applyNumberFormat="1" applyFont="1" applyFill="1" applyBorder="1" applyAlignment="1">
      <alignment horizontal="center" vertical="center" shrinkToFit="1"/>
      <protection/>
    </xf>
    <xf numFmtId="181" fontId="28" fillId="3" borderId="23" xfId="0" applyNumberFormat="1" applyFont="1" applyFill="1" applyBorder="1" applyAlignment="1">
      <alignment horizontal="center" vertical="center"/>
    </xf>
    <xf numFmtId="181" fontId="28" fillId="0" borderId="23" xfId="0" applyNumberFormat="1" applyFont="1" applyBorder="1" applyAlignment="1">
      <alignment horizontal="center" vertical="center"/>
    </xf>
    <xf numFmtId="181" fontId="28" fillId="8" borderId="23" xfId="0" applyNumberFormat="1" applyFont="1" applyFill="1" applyBorder="1" applyAlignment="1">
      <alignment horizontal="center" vertical="center"/>
    </xf>
    <xf numFmtId="181" fontId="28" fillId="8" borderId="24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3" fillId="0" borderId="15" xfId="101" applyFont="1" applyFill="1" applyBorder="1" applyAlignment="1">
      <alignment horizontal="right" vertical="center" shrinkToFit="1"/>
      <protection/>
    </xf>
    <xf numFmtId="0" fontId="40" fillId="23" borderId="15" xfId="101" applyFont="1" applyFill="1" applyBorder="1" applyAlignment="1">
      <alignment horizontal="center" vertical="center" shrinkToFit="1"/>
      <protection/>
    </xf>
    <xf numFmtId="0" fontId="32" fillId="0" borderId="10" xfId="101" applyFont="1" applyFill="1" applyBorder="1" applyAlignment="1">
      <alignment horizontal="center" vertical="center" shrinkToFit="1"/>
      <protection/>
    </xf>
    <xf numFmtId="0" fontId="32" fillId="0" borderId="0" xfId="101" applyFont="1" applyFill="1" applyBorder="1" applyAlignment="1">
      <alignment horizontal="center" vertical="center" shrinkToFit="1"/>
      <protection/>
    </xf>
    <xf numFmtId="180" fontId="37" fillId="0" borderId="0" xfId="101" applyNumberFormat="1" applyFont="1" applyFill="1" applyBorder="1" applyAlignment="1">
      <alignment horizontal="center" vertical="center" shrinkToFit="1"/>
      <protection/>
    </xf>
    <xf numFmtId="0" fontId="43" fillId="23" borderId="15" xfId="101" applyNumberFormat="1" applyFont="1" applyFill="1" applyBorder="1" applyAlignment="1">
      <alignment horizontal="center" vertical="center" shrinkToFit="1"/>
      <protection/>
    </xf>
    <xf numFmtId="0" fontId="32" fillId="0" borderId="10" xfId="101" applyFont="1" applyFill="1" applyBorder="1" applyAlignment="1">
      <alignment horizontal="left" vertical="center" shrinkToFit="1"/>
      <protection/>
    </xf>
    <xf numFmtId="0" fontId="32" fillId="0" borderId="0" xfId="101" applyFont="1" applyFill="1" applyBorder="1" applyAlignment="1">
      <alignment horizontal="left" vertical="center" shrinkToFit="1"/>
      <protection/>
    </xf>
    <xf numFmtId="0" fontId="23" fillId="0" borderId="15" xfId="0" applyFont="1" applyFill="1" applyBorder="1" applyAlignment="1">
      <alignment horizontal="center" vertical="center" shrinkToFit="1"/>
    </xf>
    <xf numFmtId="180" fontId="25" fillId="0" borderId="15" xfId="101" applyNumberFormat="1" applyFont="1" applyFill="1" applyBorder="1" applyAlignment="1">
      <alignment horizontal="center" vertical="center" shrinkToFit="1"/>
      <protection/>
    </xf>
    <xf numFmtId="0" fontId="22" fillId="0" borderId="15" xfId="101" applyNumberFormat="1" applyFont="1" applyFill="1" applyBorder="1" applyAlignment="1">
      <alignment horizontal="center" vertical="center" shrinkToFit="1"/>
      <protection/>
    </xf>
    <xf numFmtId="0" fontId="21" fillId="10" borderId="26" xfId="101" applyFont="1" applyFill="1" applyBorder="1" applyAlignment="1">
      <alignment horizontal="center" vertical="center" shrinkToFit="1"/>
      <protection/>
    </xf>
    <xf numFmtId="0" fontId="21" fillId="10" borderId="27" xfId="101" applyFont="1" applyFill="1" applyBorder="1" applyAlignment="1">
      <alignment horizontal="center" vertical="center" shrinkToFit="1"/>
      <protection/>
    </xf>
    <xf numFmtId="14" fontId="40" fillId="10" borderId="27" xfId="101" applyNumberFormat="1" applyFont="1" applyFill="1" applyBorder="1" applyAlignment="1">
      <alignment horizontal="center" vertical="center" shrinkToFit="1"/>
      <protection/>
    </xf>
    <xf numFmtId="0" fontId="23" fillId="0" borderId="16" xfId="101" applyFont="1" applyFill="1" applyBorder="1" applyAlignment="1">
      <alignment horizontal="center" vertical="center" shrinkToFit="1"/>
      <protection/>
    </xf>
    <xf numFmtId="0" fontId="28" fillId="0" borderId="15" xfId="0" applyFont="1" applyBorder="1" applyAlignment="1">
      <alignment horizontal="left" vertical="center"/>
    </xf>
    <xf numFmtId="0" fontId="28" fillId="8" borderId="15" xfId="0" applyFont="1" applyFill="1" applyBorder="1" applyAlignment="1">
      <alignment horizontal="left" vertical="center"/>
    </xf>
    <xf numFmtId="0" fontId="28" fillId="8" borderId="28" xfId="0" applyFont="1" applyFill="1" applyBorder="1" applyAlignment="1">
      <alignment horizontal="left" vertical="center"/>
    </xf>
    <xf numFmtId="0" fontId="28" fillId="24" borderId="29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24" borderId="37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39" xfId="104" applyFont="1" applyFill="1" applyBorder="1" applyAlignment="1">
      <alignment horizontal="center" vertical="center"/>
      <protection/>
    </xf>
    <xf numFmtId="0" fontId="30" fillId="0" borderId="40" xfId="104" applyFont="1" applyFill="1" applyBorder="1" applyAlignment="1">
      <alignment horizontal="center" vertical="center"/>
      <protection/>
    </xf>
    <xf numFmtId="0" fontId="30" fillId="0" borderId="41" xfId="104" applyFont="1" applyFill="1" applyBorder="1" applyAlignment="1">
      <alignment horizontal="center" vertical="center"/>
      <protection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181" fontId="21" fillId="0" borderId="34" xfId="104" applyNumberFormat="1" applyFont="1" applyFill="1" applyBorder="1" applyAlignment="1">
      <alignment horizontal="center" vertical="center"/>
      <protection/>
    </xf>
    <xf numFmtId="181" fontId="21" fillId="0" borderId="42" xfId="104" applyNumberFormat="1" applyFont="1" applyFill="1" applyBorder="1" applyAlignment="1">
      <alignment horizontal="center" vertical="center"/>
      <protection/>
    </xf>
    <xf numFmtId="181" fontId="21" fillId="0" borderId="10" xfId="104" applyNumberFormat="1" applyFont="1" applyFill="1" applyBorder="1" applyAlignment="1">
      <alignment horizontal="center" vertical="center"/>
      <protection/>
    </xf>
    <xf numFmtId="181" fontId="21" fillId="0" borderId="43" xfId="104" applyNumberFormat="1" applyFont="1" applyFill="1" applyBorder="1" applyAlignment="1">
      <alignment horizontal="center" vertical="center"/>
      <protection/>
    </xf>
    <xf numFmtId="181" fontId="21" fillId="0" borderId="44" xfId="104" applyNumberFormat="1" applyFont="1" applyFill="1" applyBorder="1" applyAlignment="1">
      <alignment horizontal="center" vertical="center"/>
      <protection/>
    </xf>
    <xf numFmtId="181" fontId="21" fillId="0" borderId="45" xfId="104" applyNumberFormat="1" applyFont="1" applyFill="1" applyBorder="1" applyAlignment="1">
      <alignment horizontal="center" vertical="center"/>
      <protection/>
    </xf>
    <xf numFmtId="0" fontId="21" fillId="0" borderId="34" xfId="104" applyFont="1" applyFill="1" applyBorder="1" applyAlignment="1">
      <alignment horizontal="center" vertical="center"/>
      <protection/>
    </xf>
    <xf numFmtId="0" fontId="21" fillId="0" borderId="42" xfId="104" applyFont="1" applyFill="1" applyBorder="1" applyAlignment="1">
      <alignment horizontal="center" vertical="center"/>
      <protection/>
    </xf>
    <xf numFmtId="0" fontId="21" fillId="0" borderId="10" xfId="104" applyFont="1" applyFill="1" applyBorder="1" applyAlignment="1">
      <alignment horizontal="center" vertical="center"/>
      <protection/>
    </xf>
    <xf numFmtId="0" fontId="21" fillId="0" borderId="43" xfId="104" applyFont="1" applyFill="1" applyBorder="1" applyAlignment="1">
      <alignment horizontal="center" vertical="center"/>
      <protection/>
    </xf>
    <xf numFmtId="0" fontId="21" fillId="0" borderId="44" xfId="104" applyFont="1" applyFill="1" applyBorder="1" applyAlignment="1">
      <alignment horizontal="center" vertical="center"/>
      <protection/>
    </xf>
    <xf numFmtId="0" fontId="21" fillId="0" borderId="45" xfId="104" applyFont="1" applyFill="1" applyBorder="1" applyAlignment="1">
      <alignment horizontal="center" vertical="center"/>
      <protection/>
    </xf>
    <xf numFmtId="0" fontId="30" fillId="0" borderId="46" xfId="103" applyFont="1" applyFill="1" applyBorder="1" applyAlignment="1">
      <alignment horizontal="center" vertical="center"/>
      <protection/>
    </xf>
    <xf numFmtId="0" fontId="30" fillId="0" borderId="47" xfId="103" applyFont="1" applyFill="1" applyBorder="1" applyAlignment="1">
      <alignment horizontal="center" vertical="center"/>
      <protection/>
    </xf>
    <xf numFmtId="0" fontId="30" fillId="0" borderId="48" xfId="103" applyFont="1" applyFill="1" applyBorder="1" applyAlignment="1">
      <alignment horizontal="center" vertical="center"/>
      <protection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3" fillId="0" borderId="10" xfId="104" applyFont="1" applyFill="1" applyBorder="1" applyAlignment="1">
      <alignment horizontal="center" vertical="center"/>
      <protection/>
    </xf>
    <xf numFmtId="0" fontId="30" fillId="25" borderId="39" xfId="0" applyFont="1" applyFill="1" applyBorder="1" applyAlignment="1">
      <alignment horizontal="center" vertical="center"/>
    </xf>
    <xf numFmtId="0" fontId="30" fillId="25" borderId="40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0" fontId="30" fillId="25" borderId="39" xfId="104" applyFont="1" applyFill="1" applyBorder="1" applyAlignment="1">
      <alignment horizontal="center" vertical="center"/>
      <protection/>
    </xf>
    <xf numFmtId="0" fontId="30" fillId="25" borderId="40" xfId="104" applyFont="1" applyFill="1" applyBorder="1" applyAlignment="1">
      <alignment horizontal="center" vertical="center"/>
      <protection/>
    </xf>
    <xf numFmtId="0" fontId="30" fillId="25" borderId="41" xfId="104" applyFont="1" applyFill="1" applyBorder="1" applyAlignment="1">
      <alignment horizontal="center" vertical="center"/>
      <protection/>
    </xf>
    <xf numFmtId="0" fontId="21" fillId="25" borderId="34" xfId="104" applyFont="1" applyFill="1" applyBorder="1" applyAlignment="1">
      <alignment horizontal="center" vertical="center"/>
      <protection/>
    </xf>
    <xf numFmtId="0" fontId="21" fillId="25" borderId="42" xfId="104" applyFont="1" applyFill="1" applyBorder="1" applyAlignment="1">
      <alignment horizontal="center" vertical="center"/>
      <protection/>
    </xf>
    <xf numFmtId="0" fontId="21" fillId="25" borderId="10" xfId="104" applyFont="1" applyFill="1" applyBorder="1" applyAlignment="1">
      <alignment horizontal="center" vertical="center"/>
      <protection/>
    </xf>
    <xf numFmtId="0" fontId="21" fillId="25" borderId="43" xfId="104" applyFont="1" applyFill="1" applyBorder="1" applyAlignment="1">
      <alignment horizontal="center" vertical="center"/>
      <protection/>
    </xf>
    <xf numFmtId="0" fontId="21" fillId="25" borderId="44" xfId="104" applyFont="1" applyFill="1" applyBorder="1" applyAlignment="1">
      <alignment horizontal="center" vertical="center"/>
      <protection/>
    </xf>
    <xf numFmtId="0" fontId="21" fillId="25" borderId="45" xfId="104" applyFont="1" applyFill="1" applyBorder="1" applyAlignment="1">
      <alignment horizontal="center" vertical="center"/>
      <protection/>
    </xf>
    <xf numFmtId="0" fontId="30" fillId="0" borderId="49" xfId="103" applyFont="1" applyFill="1" applyBorder="1" applyAlignment="1">
      <alignment horizontal="center" vertical="center"/>
      <protection/>
    </xf>
    <xf numFmtId="0" fontId="30" fillId="0" borderId="50" xfId="103" applyFont="1" applyFill="1" applyBorder="1" applyAlignment="1">
      <alignment horizontal="center" vertical="center"/>
      <protection/>
    </xf>
    <xf numFmtId="0" fontId="30" fillId="0" borderId="51" xfId="103" applyFont="1" applyFill="1" applyBorder="1" applyAlignment="1">
      <alignment horizontal="center" vertical="center"/>
      <protection/>
    </xf>
    <xf numFmtId="0" fontId="30" fillId="0" borderId="52" xfId="103" applyFont="1" applyFill="1" applyBorder="1" applyAlignment="1">
      <alignment horizontal="center" vertical="center"/>
      <protection/>
    </xf>
    <xf numFmtId="0" fontId="30" fillId="0" borderId="53" xfId="103" applyFont="1" applyFill="1" applyBorder="1" applyAlignment="1">
      <alignment horizontal="center" vertical="center"/>
      <protection/>
    </xf>
    <xf numFmtId="0" fontId="30" fillId="0" borderId="54" xfId="103" applyFont="1" applyFill="1" applyBorder="1" applyAlignment="1">
      <alignment horizontal="center" vertical="center"/>
      <protection/>
    </xf>
    <xf numFmtId="0" fontId="30" fillId="0" borderId="55" xfId="103" applyFont="1" applyFill="1" applyBorder="1" applyAlignment="1">
      <alignment horizontal="center" vertical="center"/>
      <protection/>
    </xf>
    <xf numFmtId="0" fontId="30" fillId="0" borderId="56" xfId="103" applyFont="1" applyFill="1" applyBorder="1" applyAlignment="1">
      <alignment horizontal="center" vertical="center"/>
      <protection/>
    </xf>
    <xf numFmtId="0" fontId="30" fillId="0" borderId="57" xfId="103" applyFont="1" applyFill="1" applyBorder="1" applyAlignment="1">
      <alignment horizontal="center" vertical="center"/>
      <protection/>
    </xf>
    <xf numFmtId="181" fontId="21" fillId="25" borderId="34" xfId="104" applyNumberFormat="1" applyFont="1" applyFill="1" applyBorder="1" applyAlignment="1">
      <alignment horizontal="center" vertical="center"/>
      <protection/>
    </xf>
    <xf numFmtId="181" fontId="21" fillId="25" borderId="42" xfId="104" applyNumberFormat="1" applyFont="1" applyFill="1" applyBorder="1" applyAlignment="1">
      <alignment horizontal="center" vertical="center"/>
      <protection/>
    </xf>
    <xf numFmtId="181" fontId="21" fillId="25" borderId="10" xfId="104" applyNumberFormat="1" applyFont="1" applyFill="1" applyBorder="1" applyAlignment="1">
      <alignment horizontal="center" vertical="center"/>
      <protection/>
    </xf>
    <xf numFmtId="181" fontId="21" fillId="25" borderId="43" xfId="104" applyNumberFormat="1" applyFont="1" applyFill="1" applyBorder="1" applyAlignment="1">
      <alignment horizontal="center" vertical="center"/>
      <protection/>
    </xf>
    <xf numFmtId="181" fontId="21" fillId="25" borderId="44" xfId="104" applyNumberFormat="1" applyFont="1" applyFill="1" applyBorder="1" applyAlignment="1">
      <alignment horizontal="center" vertical="center"/>
      <protection/>
    </xf>
    <xf numFmtId="181" fontId="21" fillId="25" borderId="45" xfId="104" applyNumberFormat="1" applyFont="1" applyFill="1" applyBorder="1" applyAlignment="1">
      <alignment horizontal="center" vertical="center"/>
      <protection/>
    </xf>
    <xf numFmtId="0" fontId="30" fillId="25" borderId="46" xfId="103" applyFont="1" applyFill="1" applyBorder="1" applyAlignment="1">
      <alignment horizontal="center" vertical="center"/>
      <protection/>
    </xf>
    <xf numFmtId="0" fontId="30" fillId="25" borderId="47" xfId="103" applyFont="1" applyFill="1" applyBorder="1" applyAlignment="1">
      <alignment horizontal="center" vertical="center"/>
      <protection/>
    </xf>
    <xf numFmtId="0" fontId="30" fillId="25" borderId="48" xfId="103" applyFont="1" applyFill="1" applyBorder="1" applyAlignment="1">
      <alignment horizontal="center" vertical="center"/>
      <protection/>
    </xf>
    <xf numFmtId="0" fontId="30" fillId="25" borderId="49" xfId="103" applyFont="1" applyFill="1" applyBorder="1" applyAlignment="1">
      <alignment horizontal="center" vertical="center"/>
      <protection/>
    </xf>
    <xf numFmtId="0" fontId="30" fillId="25" borderId="50" xfId="103" applyFont="1" applyFill="1" applyBorder="1" applyAlignment="1">
      <alignment horizontal="center" vertical="center"/>
      <protection/>
    </xf>
    <xf numFmtId="0" fontId="30" fillId="25" borderId="51" xfId="103" applyFont="1" applyFill="1" applyBorder="1" applyAlignment="1">
      <alignment horizontal="center" vertical="center"/>
      <protection/>
    </xf>
    <xf numFmtId="0" fontId="30" fillId="25" borderId="52" xfId="103" applyFont="1" applyFill="1" applyBorder="1" applyAlignment="1">
      <alignment horizontal="center" vertical="center"/>
      <protection/>
    </xf>
    <xf numFmtId="0" fontId="30" fillId="25" borderId="53" xfId="103" applyFont="1" applyFill="1" applyBorder="1" applyAlignment="1">
      <alignment horizontal="center" vertical="center"/>
      <protection/>
    </xf>
    <xf numFmtId="0" fontId="30" fillId="25" borderId="54" xfId="103" applyFont="1" applyFill="1" applyBorder="1" applyAlignment="1">
      <alignment horizontal="center" vertical="center"/>
      <protection/>
    </xf>
    <xf numFmtId="0" fontId="30" fillId="25" borderId="55" xfId="103" applyFont="1" applyFill="1" applyBorder="1" applyAlignment="1">
      <alignment horizontal="center" vertical="center"/>
      <protection/>
    </xf>
    <xf numFmtId="0" fontId="30" fillId="25" borderId="56" xfId="103" applyFont="1" applyFill="1" applyBorder="1" applyAlignment="1">
      <alignment horizontal="center" vertical="center"/>
      <protection/>
    </xf>
    <xf numFmtId="0" fontId="30" fillId="25" borderId="57" xfId="103" applyFont="1" applyFill="1" applyBorder="1" applyAlignment="1">
      <alignment horizontal="center" vertical="center"/>
      <protection/>
    </xf>
    <xf numFmtId="0" fontId="30" fillId="0" borderId="31" xfId="104" applyFont="1" applyFill="1" applyBorder="1" applyAlignment="1">
      <alignment horizontal="center" vertical="center" shrinkToFit="1"/>
      <protection/>
    </xf>
    <xf numFmtId="0" fontId="30" fillId="0" borderId="32" xfId="104" applyFont="1" applyFill="1" applyBorder="1" applyAlignment="1">
      <alignment horizontal="center" vertical="center" shrinkToFit="1"/>
      <protection/>
    </xf>
    <xf numFmtId="0" fontId="30" fillId="0" borderId="23" xfId="104" applyFont="1" applyFill="1" applyBorder="1" applyAlignment="1">
      <alignment horizontal="center" vertical="center" shrinkToFit="1"/>
      <protection/>
    </xf>
    <xf numFmtId="0" fontId="29" fillId="17" borderId="0" xfId="104" applyFont="1" applyFill="1" applyBorder="1" applyAlignment="1">
      <alignment horizontal="center" vertical="center"/>
      <protection/>
    </xf>
    <xf numFmtId="0" fontId="29" fillId="17" borderId="43" xfId="104" applyFont="1" applyFill="1" applyBorder="1" applyAlignment="1">
      <alignment horizontal="center" vertical="center"/>
      <protection/>
    </xf>
    <xf numFmtId="0" fontId="31" fillId="0" borderId="31" xfId="104" applyFont="1" applyBorder="1" applyAlignment="1">
      <alignment horizontal="center" vertical="center"/>
      <protection/>
    </xf>
    <xf numFmtId="0" fontId="31" fillId="0" borderId="23" xfId="104" applyFont="1" applyBorder="1" applyAlignment="1">
      <alignment horizontal="center" vertical="center"/>
      <protection/>
    </xf>
    <xf numFmtId="0" fontId="32" fillId="0" borderId="23" xfId="104" applyFont="1" applyBorder="1">
      <alignment vertical="center"/>
      <protection/>
    </xf>
    <xf numFmtId="0" fontId="31" fillId="0" borderId="15" xfId="104" applyFont="1" applyBorder="1" applyAlignment="1">
      <alignment horizontal="center" vertical="center"/>
      <protection/>
    </xf>
    <xf numFmtId="0" fontId="28" fillId="24" borderId="58" xfId="0" applyFont="1" applyFill="1" applyBorder="1" applyAlignment="1">
      <alignment horizontal="center" vertical="center"/>
    </xf>
    <xf numFmtId="0" fontId="28" fillId="0" borderId="15" xfId="0" applyFont="1" applyBorder="1" applyAlignment="1">
      <alignment vertical="center" shrinkToFit="1"/>
    </xf>
    <xf numFmtId="0" fontId="28" fillId="0" borderId="15" xfId="0" applyFont="1" applyBorder="1" applyAlignment="1">
      <alignment vertical="center"/>
    </xf>
    <xf numFmtId="0" fontId="28" fillId="3" borderId="15" xfId="0" applyFont="1" applyFill="1" applyBorder="1" applyAlignment="1">
      <alignment vertical="center" shrinkToFit="1"/>
    </xf>
    <xf numFmtId="0" fontId="28" fillId="3" borderId="15" xfId="0" applyFont="1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28" fillId="8" borderId="15" xfId="0" applyFont="1" applyFill="1" applyBorder="1" applyAlignment="1">
      <alignment vertical="center" shrinkToFit="1"/>
    </xf>
    <xf numFmtId="0" fontId="28" fillId="8" borderId="15" xfId="0" applyFont="1" applyFill="1" applyBorder="1" applyAlignment="1">
      <alignment vertical="center"/>
    </xf>
    <xf numFmtId="0" fontId="28" fillId="8" borderId="28" xfId="0" applyFont="1" applyFill="1" applyBorder="1" applyAlignment="1">
      <alignment vertical="center" shrinkToFit="1"/>
    </xf>
    <xf numFmtId="0" fontId="28" fillId="8" borderId="28" xfId="0" applyFont="1" applyFill="1" applyBorder="1" applyAlignment="1">
      <alignment vertical="center"/>
    </xf>
    <xf numFmtId="0" fontId="28" fillId="8" borderId="34" xfId="0" applyFont="1" applyFill="1" applyBorder="1" applyAlignment="1">
      <alignment horizontal="center" vertical="center"/>
    </xf>
    <xf numFmtId="0" fontId="28" fillId="8" borderId="35" xfId="0" applyFont="1" applyFill="1" applyBorder="1" applyAlignment="1">
      <alignment horizontal="center" vertical="center"/>
    </xf>
    <xf numFmtId="0" fontId="28" fillId="8" borderId="36" xfId="0" applyFont="1" applyFill="1" applyBorder="1" applyAlignment="1">
      <alignment horizontal="center" vertical="center"/>
    </xf>
    <xf numFmtId="0" fontId="28" fillId="8" borderId="59" xfId="0" applyFont="1" applyFill="1" applyBorder="1" applyAlignment="1">
      <alignment horizontal="center" vertical="center"/>
    </xf>
    <xf numFmtId="0" fontId="28" fillId="8" borderId="60" xfId="0" applyFont="1" applyFill="1" applyBorder="1" applyAlignment="1">
      <alignment horizontal="center" vertical="center"/>
    </xf>
    <xf numFmtId="0" fontId="28" fillId="8" borderId="6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８チ‐ムリ‐グ表(原本）" xfId="103"/>
    <cellStyle name="標準_Cグループ日程(1)_2010年U-15リーグ【宮城県３部　８チーム】日程表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V68"/>
  <sheetViews>
    <sheetView view="pageBreakPreview" zoomScale="85" zoomScaleSheetLayoutView="85" zoomScalePageLayoutView="0" workbookViewId="0" topLeftCell="B43">
      <selection activeCell="R37" sqref="R37"/>
    </sheetView>
  </sheetViews>
  <sheetFormatPr defaultColWidth="9.00390625" defaultRowHeight="10.5" customHeight="1"/>
  <cols>
    <col min="1" max="1" width="7.00390625" style="35" hidden="1" customWidth="1"/>
    <col min="2" max="2" width="6.00390625" style="36" customWidth="1"/>
    <col min="3" max="3" width="6.50390625" style="37" customWidth="1"/>
    <col min="4" max="4" width="13.75390625" style="33" customWidth="1"/>
    <col min="5" max="5" width="7.625" style="38" customWidth="1"/>
    <col min="6" max="6" width="22.125" style="57" customWidth="1"/>
    <col min="7" max="7" width="14.75390625" style="1" customWidth="1"/>
    <col min="8" max="8" width="3.50390625" style="2" customWidth="1"/>
    <col min="9" max="9" width="5.75390625" style="39" customWidth="1"/>
    <col min="10" max="10" width="3.50390625" style="3" customWidth="1"/>
    <col min="11" max="11" width="14.625" style="1" customWidth="1"/>
    <col min="12" max="15" width="10.25390625" style="65" customWidth="1"/>
    <col min="16" max="16" width="14.125" style="66" customWidth="1"/>
    <col min="17" max="16384" width="9.00390625" style="35" customWidth="1"/>
  </cols>
  <sheetData>
    <row r="1" spans="2:16" ht="19.5" thickBot="1">
      <c r="B1" s="90" t="s">
        <v>62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>
        <f ca="1">TODAY()</f>
        <v>41202</v>
      </c>
      <c r="O1" s="92"/>
      <c r="P1" s="72" t="s">
        <v>181</v>
      </c>
    </row>
    <row r="2" ht="12.75" customHeight="1"/>
    <row r="3" spans="2:16" s="39" customFormat="1" ht="14.25">
      <c r="B3" s="41" t="s">
        <v>63</v>
      </c>
      <c r="C3" s="42" t="s">
        <v>151</v>
      </c>
      <c r="D3" s="34" t="s">
        <v>64</v>
      </c>
      <c r="E3" s="43" t="s">
        <v>65</v>
      </c>
      <c r="F3" s="58" t="s">
        <v>66</v>
      </c>
      <c r="G3" s="93" t="s">
        <v>67</v>
      </c>
      <c r="H3" s="93"/>
      <c r="I3" s="93"/>
      <c r="J3" s="93"/>
      <c r="K3" s="93"/>
      <c r="L3" s="67" t="s">
        <v>68</v>
      </c>
      <c r="M3" s="67" t="s">
        <v>152</v>
      </c>
      <c r="N3" s="67" t="s">
        <v>153</v>
      </c>
      <c r="O3" s="67" t="s">
        <v>154</v>
      </c>
      <c r="P3" s="68" t="s">
        <v>69</v>
      </c>
    </row>
    <row r="4" spans="2:16" ht="24.75" customHeight="1">
      <c r="B4" s="79" t="s">
        <v>70</v>
      </c>
      <c r="C4" s="30" t="s">
        <v>0</v>
      </c>
      <c r="D4" s="53">
        <v>41006</v>
      </c>
      <c r="E4" s="46">
        <v>0.4166666666666667</v>
      </c>
      <c r="F4" s="59" t="s">
        <v>71</v>
      </c>
      <c r="G4" s="29" t="s">
        <v>1</v>
      </c>
      <c r="H4" s="62">
        <v>0</v>
      </c>
      <c r="I4" s="63" t="s">
        <v>81</v>
      </c>
      <c r="J4" s="64">
        <v>1</v>
      </c>
      <c r="K4" s="29" t="s">
        <v>2</v>
      </c>
      <c r="L4" s="69" t="s">
        <v>3</v>
      </c>
      <c r="M4" s="69" t="s">
        <v>4</v>
      </c>
      <c r="N4" s="69" t="s">
        <v>4</v>
      </c>
      <c r="O4" s="69" t="s">
        <v>3</v>
      </c>
      <c r="P4" s="80" t="s">
        <v>182</v>
      </c>
    </row>
    <row r="5" spans="2:17" ht="24.75" customHeight="1">
      <c r="B5" s="79"/>
      <c r="C5" s="30" t="s">
        <v>5</v>
      </c>
      <c r="D5" s="53">
        <v>41006</v>
      </c>
      <c r="E5" s="46">
        <v>0.47222222222222227</v>
      </c>
      <c r="F5" s="59" t="s">
        <v>71</v>
      </c>
      <c r="G5" s="29" t="s">
        <v>3</v>
      </c>
      <c r="H5" s="62">
        <v>0</v>
      </c>
      <c r="I5" s="63" t="s">
        <v>81</v>
      </c>
      <c r="J5" s="64">
        <v>11</v>
      </c>
      <c r="K5" s="29" t="s">
        <v>4</v>
      </c>
      <c r="L5" s="69" t="s">
        <v>1</v>
      </c>
      <c r="M5" s="69" t="s">
        <v>2</v>
      </c>
      <c r="N5" s="69" t="s">
        <v>2</v>
      </c>
      <c r="O5" s="69" t="s">
        <v>1</v>
      </c>
      <c r="P5" s="80"/>
      <c r="Q5" s="44"/>
    </row>
    <row r="6" spans="2:16" ht="24.75" customHeight="1">
      <c r="B6" s="79"/>
      <c r="C6" s="30" t="s">
        <v>6</v>
      </c>
      <c r="D6" s="53">
        <v>41006</v>
      </c>
      <c r="E6" s="46">
        <v>0.5277777777777778</v>
      </c>
      <c r="F6" s="59" t="s">
        <v>71</v>
      </c>
      <c r="G6" s="29" t="s">
        <v>7</v>
      </c>
      <c r="H6" s="62">
        <v>2</v>
      </c>
      <c r="I6" s="63" t="s">
        <v>81</v>
      </c>
      <c r="J6" s="64">
        <v>1</v>
      </c>
      <c r="K6" s="29" t="s">
        <v>8</v>
      </c>
      <c r="L6" s="69" t="s">
        <v>9</v>
      </c>
      <c r="M6" s="69" t="s">
        <v>10</v>
      </c>
      <c r="N6" s="69" t="s">
        <v>10</v>
      </c>
      <c r="O6" s="69" t="s">
        <v>9</v>
      </c>
      <c r="P6" s="80"/>
    </row>
    <row r="7" spans="2:16" ht="24.75" customHeight="1">
      <c r="B7" s="79"/>
      <c r="C7" s="30" t="s">
        <v>11</v>
      </c>
      <c r="D7" s="53">
        <v>41006</v>
      </c>
      <c r="E7" s="46">
        <v>0.5833333333333334</v>
      </c>
      <c r="F7" s="59" t="s">
        <v>71</v>
      </c>
      <c r="G7" s="29" t="s">
        <v>9</v>
      </c>
      <c r="H7" s="62">
        <v>2</v>
      </c>
      <c r="I7" s="63" t="s">
        <v>81</v>
      </c>
      <c r="J7" s="64">
        <v>1</v>
      </c>
      <c r="K7" s="29" t="s">
        <v>10</v>
      </c>
      <c r="L7" s="69" t="s">
        <v>7</v>
      </c>
      <c r="M7" s="69" t="s">
        <v>8</v>
      </c>
      <c r="N7" s="69" t="s">
        <v>8</v>
      </c>
      <c r="O7" s="69" t="s">
        <v>7</v>
      </c>
      <c r="P7" s="80"/>
    </row>
    <row r="8" spans="2:16" ht="24.75" customHeight="1">
      <c r="B8" s="79" t="s">
        <v>72</v>
      </c>
      <c r="C8" s="30" t="s">
        <v>12</v>
      </c>
      <c r="D8" s="53">
        <v>41013</v>
      </c>
      <c r="E8" s="46">
        <v>0.4166666666666667</v>
      </c>
      <c r="F8" s="59" t="s">
        <v>71</v>
      </c>
      <c r="G8" s="29" t="s">
        <v>2</v>
      </c>
      <c r="H8" s="62">
        <v>0</v>
      </c>
      <c r="I8" s="63" t="s">
        <v>81</v>
      </c>
      <c r="J8" s="64">
        <v>2</v>
      </c>
      <c r="K8" s="29" t="s">
        <v>9</v>
      </c>
      <c r="L8" s="69" t="s">
        <v>4</v>
      </c>
      <c r="M8" s="69" t="s">
        <v>7</v>
      </c>
      <c r="N8" s="69" t="s">
        <v>7</v>
      </c>
      <c r="O8" s="69" t="s">
        <v>4</v>
      </c>
      <c r="P8" s="80" t="s">
        <v>182</v>
      </c>
    </row>
    <row r="9" spans="2:16" ht="24.75" customHeight="1">
      <c r="B9" s="79"/>
      <c r="C9" s="30" t="s">
        <v>15</v>
      </c>
      <c r="D9" s="53">
        <v>41013</v>
      </c>
      <c r="E9" s="46">
        <v>0.47222222222222227</v>
      </c>
      <c r="F9" s="59" t="s">
        <v>71</v>
      </c>
      <c r="G9" s="29" t="s">
        <v>4</v>
      </c>
      <c r="H9" s="62">
        <v>2</v>
      </c>
      <c r="I9" s="63" t="s">
        <v>81</v>
      </c>
      <c r="J9" s="64">
        <v>1</v>
      </c>
      <c r="K9" s="29" t="s">
        <v>7</v>
      </c>
      <c r="L9" s="69" t="s">
        <v>10</v>
      </c>
      <c r="M9" s="69" t="s">
        <v>1</v>
      </c>
      <c r="N9" s="69" t="s">
        <v>1</v>
      </c>
      <c r="O9" s="69" t="s">
        <v>10</v>
      </c>
      <c r="P9" s="80"/>
    </row>
    <row r="10" spans="2:17" ht="24.75" customHeight="1">
      <c r="B10" s="79"/>
      <c r="C10" s="30" t="s">
        <v>16</v>
      </c>
      <c r="D10" s="53">
        <v>41013</v>
      </c>
      <c r="E10" s="46">
        <v>0.5277777777777778</v>
      </c>
      <c r="F10" s="59" t="s">
        <v>71</v>
      </c>
      <c r="G10" s="29" t="s">
        <v>10</v>
      </c>
      <c r="H10" s="62">
        <v>4</v>
      </c>
      <c r="I10" s="63" t="s">
        <v>81</v>
      </c>
      <c r="J10" s="64">
        <v>0</v>
      </c>
      <c r="K10" s="29" t="s">
        <v>1</v>
      </c>
      <c r="L10" s="69" t="s">
        <v>2</v>
      </c>
      <c r="M10" s="69" t="s">
        <v>9</v>
      </c>
      <c r="N10" s="69" t="s">
        <v>9</v>
      </c>
      <c r="O10" s="69" t="s">
        <v>2</v>
      </c>
      <c r="P10" s="80"/>
      <c r="Q10" s="39"/>
    </row>
    <row r="11" spans="2:16" ht="24.75" customHeight="1">
      <c r="B11" s="79" t="s">
        <v>73</v>
      </c>
      <c r="C11" s="30" t="s">
        <v>17</v>
      </c>
      <c r="D11" s="53">
        <v>41027</v>
      </c>
      <c r="E11" s="46">
        <v>0.375</v>
      </c>
      <c r="F11" s="59" t="s">
        <v>74</v>
      </c>
      <c r="G11" s="29" t="s">
        <v>1</v>
      </c>
      <c r="H11" s="62">
        <v>1</v>
      </c>
      <c r="I11" s="63" t="s">
        <v>155</v>
      </c>
      <c r="J11" s="64">
        <v>0</v>
      </c>
      <c r="K11" s="29" t="s">
        <v>8</v>
      </c>
      <c r="L11" s="69" t="s">
        <v>9</v>
      </c>
      <c r="M11" s="69" t="s">
        <v>4</v>
      </c>
      <c r="N11" s="69" t="s">
        <v>4</v>
      </c>
      <c r="O11" s="69" t="s">
        <v>9</v>
      </c>
      <c r="P11" s="80" t="s">
        <v>183</v>
      </c>
    </row>
    <row r="12" spans="2:16" ht="24.75" customHeight="1">
      <c r="B12" s="79"/>
      <c r="C12" s="30" t="s">
        <v>18</v>
      </c>
      <c r="D12" s="53">
        <v>41027</v>
      </c>
      <c r="E12" s="46">
        <v>0.4305555555555556</v>
      </c>
      <c r="F12" s="59" t="s">
        <v>74</v>
      </c>
      <c r="G12" s="29" t="s">
        <v>9</v>
      </c>
      <c r="H12" s="62">
        <v>1</v>
      </c>
      <c r="I12" s="63" t="s">
        <v>155</v>
      </c>
      <c r="J12" s="64">
        <v>4</v>
      </c>
      <c r="K12" s="29" t="s">
        <v>4</v>
      </c>
      <c r="L12" s="69" t="s">
        <v>7</v>
      </c>
      <c r="M12" s="69" t="s">
        <v>8</v>
      </c>
      <c r="N12" s="69" t="s">
        <v>8</v>
      </c>
      <c r="O12" s="69" t="s">
        <v>1</v>
      </c>
      <c r="P12" s="80"/>
    </row>
    <row r="13" spans="2:16" ht="24.75" customHeight="1">
      <c r="B13" s="79"/>
      <c r="C13" s="30" t="s">
        <v>19</v>
      </c>
      <c r="D13" s="53">
        <v>41027</v>
      </c>
      <c r="E13" s="46">
        <v>0.4861111111111111</v>
      </c>
      <c r="F13" s="59" t="s">
        <v>74</v>
      </c>
      <c r="G13" s="29" t="s">
        <v>7</v>
      </c>
      <c r="H13" s="62">
        <v>6</v>
      </c>
      <c r="I13" s="63" t="s">
        <v>155</v>
      </c>
      <c r="J13" s="64">
        <v>1</v>
      </c>
      <c r="K13" s="29" t="s">
        <v>2</v>
      </c>
      <c r="L13" s="69" t="s">
        <v>3</v>
      </c>
      <c r="M13" s="69" t="s">
        <v>10</v>
      </c>
      <c r="N13" s="69" t="s">
        <v>10</v>
      </c>
      <c r="O13" s="69" t="s">
        <v>3</v>
      </c>
      <c r="P13" s="80"/>
    </row>
    <row r="14" spans="2:16" ht="24.75" customHeight="1">
      <c r="B14" s="79"/>
      <c r="C14" s="30" t="s">
        <v>20</v>
      </c>
      <c r="D14" s="53">
        <v>41027</v>
      </c>
      <c r="E14" s="46">
        <v>0.5347222222222222</v>
      </c>
      <c r="F14" s="59" t="s">
        <v>74</v>
      </c>
      <c r="G14" s="29" t="s">
        <v>3</v>
      </c>
      <c r="H14" s="62">
        <v>0</v>
      </c>
      <c r="I14" s="63" t="s">
        <v>155</v>
      </c>
      <c r="J14" s="64">
        <v>12</v>
      </c>
      <c r="K14" s="29" t="s">
        <v>10</v>
      </c>
      <c r="L14" s="69" t="s">
        <v>7</v>
      </c>
      <c r="M14" s="69" t="s">
        <v>182</v>
      </c>
      <c r="N14" s="69" t="s">
        <v>182</v>
      </c>
      <c r="O14" s="69" t="s">
        <v>7</v>
      </c>
      <c r="P14" s="80"/>
    </row>
    <row r="15" spans="2:16" ht="24.75" customHeight="1">
      <c r="B15" s="79" t="s">
        <v>75</v>
      </c>
      <c r="C15" s="30" t="s">
        <v>21</v>
      </c>
      <c r="D15" s="53">
        <v>41029</v>
      </c>
      <c r="E15" s="46">
        <v>0.4166666666666667</v>
      </c>
      <c r="F15" s="59" t="s">
        <v>71</v>
      </c>
      <c r="G15" s="29" t="s">
        <v>10</v>
      </c>
      <c r="H15" s="62">
        <v>9</v>
      </c>
      <c r="I15" s="63" t="s">
        <v>81</v>
      </c>
      <c r="J15" s="64">
        <v>1</v>
      </c>
      <c r="K15" s="29" t="s">
        <v>7</v>
      </c>
      <c r="L15" s="69" t="s">
        <v>2</v>
      </c>
      <c r="M15" s="69" t="s">
        <v>184</v>
      </c>
      <c r="N15" s="69" t="s">
        <v>184</v>
      </c>
      <c r="O15" s="69" t="s">
        <v>2</v>
      </c>
      <c r="P15" s="80" t="s">
        <v>10</v>
      </c>
    </row>
    <row r="16" spans="2:22" ht="24.75" customHeight="1">
      <c r="B16" s="79"/>
      <c r="C16" s="30" t="s">
        <v>22</v>
      </c>
      <c r="D16" s="53">
        <v>41029</v>
      </c>
      <c r="E16" s="46">
        <v>0.47222222222222227</v>
      </c>
      <c r="F16" s="59" t="s">
        <v>71</v>
      </c>
      <c r="G16" s="29" t="s">
        <v>2</v>
      </c>
      <c r="H16" s="62">
        <v>3</v>
      </c>
      <c r="I16" s="63" t="s">
        <v>81</v>
      </c>
      <c r="J16" s="64">
        <v>2</v>
      </c>
      <c r="K16" s="29" t="s">
        <v>3</v>
      </c>
      <c r="L16" s="69" t="s">
        <v>10</v>
      </c>
      <c r="M16" s="69" t="s">
        <v>183</v>
      </c>
      <c r="N16" s="69" t="s">
        <v>183</v>
      </c>
      <c r="O16" s="69" t="s">
        <v>10</v>
      </c>
      <c r="P16" s="80"/>
      <c r="Q16" s="85"/>
      <c r="R16" s="86"/>
      <c r="S16" s="86"/>
      <c r="T16" s="86"/>
      <c r="U16" s="86"/>
      <c r="V16" s="86"/>
    </row>
    <row r="17" spans="2:16" ht="24.75" customHeight="1">
      <c r="B17" s="79"/>
      <c r="C17" s="30" t="s">
        <v>23</v>
      </c>
      <c r="D17" s="53">
        <v>41029</v>
      </c>
      <c r="E17" s="46">
        <v>0.5277777777777778</v>
      </c>
      <c r="F17" s="59" t="s">
        <v>71</v>
      </c>
      <c r="G17" s="29" t="s">
        <v>4</v>
      </c>
      <c r="H17" s="62">
        <v>1</v>
      </c>
      <c r="I17" s="63" t="s">
        <v>81</v>
      </c>
      <c r="J17" s="64">
        <v>3</v>
      </c>
      <c r="K17" s="29" t="s">
        <v>1</v>
      </c>
      <c r="L17" s="69" t="s">
        <v>8</v>
      </c>
      <c r="M17" s="69" t="s">
        <v>185</v>
      </c>
      <c r="N17" s="69" t="s">
        <v>185</v>
      </c>
      <c r="O17" s="69" t="s">
        <v>8</v>
      </c>
      <c r="P17" s="80"/>
    </row>
    <row r="18" spans="2:16" ht="24.75" customHeight="1">
      <c r="B18" s="79"/>
      <c r="C18" s="30" t="s">
        <v>24</v>
      </c>
      <c r="D18" s="53">
        <v>41029</v>
      </c>
      <c r="E18" s="46">
        <v>0.5833333333333334</v>
      </c>
      <c r="F18" s="59" t="s">
        <v>71</v>
      </c>
      <c r="G18" s="29" t="s">
        <v>8</v>
      </c>
      <c r="H18" s="62">
        <v>0</v>
      </c>
      <c r="I18" s="63" t="s">
        <v>81</v>
      </c>
      <c r="J18" s="64">
        <v>3</v>
      </c>
      <c r="K18" s="29" t="s">
        <v>9</v>
      </c>
      <c r="L18" s="69" t="s">
        <v>4</v>
      </c>
      <c r="M18" s="69" t="s">
        <v>76</v>
      </c>
      <c r="N18" s="69" t="s">
        <v>156</v>
      </c>
      <c r="O18" s="69" t="s">
        <v>4</v>
      </c>
      <c r="P18" s="80"/>
    </row>
    <row r="19" spans="2:22" ht="24.75" customHeight="1">
      <c r="B19" s="79" t="s">
        <v>77</v>
      </c>
      <c r="C19" s="30" t="s">
        <v>25</v>
      </c>
      <c r="D19" s="31">
        <v>41041</v>
      </c>
      <c r="E19" s="46">
        <v>0.5625</v>
      </c>
      <c r="F19" s="59" t="s">
        <v>78</v>
      </c>
      <c r="G19" s="29" t="s">
        <v>9</v>
      </c>
      <c r="H19" s="62">
        <v>2</v>
      </c>
      <c r="I19" s="63" t="s">
        <v>142</v>
      </c>
      <c r="J19" s="64">
        <v>3</v>
      </c>
      <c r="K19" s="29" t="s">
        <v>7</v>
      </c>
      <c r="L19" s="69" t="s">
        <v>1</v>
      </c>
      <c r="M19" s="69" t="s">
        <v>99</v>
      </c>
      <c r="N19" s="69" t="s">
        <v>99</v>
      </c>
      <c r="O19" s="69" t="s">
        <v>1</v>
      </c>
      <c r="P19" s="80" t="s">
        <v>99</v>
      </c>
      <c r="Q19" s="85"/>
      <c r="R19" s="86"/>
      <c r="S19" s="86"/>
      <c r="T19" s="86"/>
      <c r="U19" s="86"/>
      <c r="V19" s="86"/>
    </row>
    <row r="20" spans="2:16" ht="24.75" customHeight="1">
      <c r="B20" s="79"/>
      <c r="C20" s="30" t="s">
        <v>26</v>
      </c>
      <c r="D20" s="31">
        <v>41041</v>
      </c>
      <c r="E20" s="46">
        <v>0.625</v>
      </c>
      <c r="F20" s="59" t="s">
        <v>78</v>
      </c>
      <c r="G20" s="29" t="s">
        <v>1</v>
      </c>
      <c r="H20" s="62">
        <v>7</v>
      </c>
      <c r="I20" s="63" t="s">
        <v>142</v>
      </c>
      <c r="J20" s="64">
        <v>1</v>
      </c>
      <c r="K20" s="29" t="s">
        <v>3</v>
      </c>
      <c r="L20" s="69" t="s">
        <v>9</v>
      </c>
      <c r="M20" s="69" t="s">
        <v>96</v>
      </c>
      <c r="N20" s="69" t="s">
        <v>96</v>
      </c>
      <c r="O20" s="69" t="s">
        <v>9</v>
      </c>
      <c r="P20" s="80"/>
    </row>
    <row r="21" spans="2:16" ht="24.75" customHeight="1">
      <c r="B21" s="79"/>
      <c r="C21" s="30" t="s">
        <v>27</v>
      </c>
      <c r="D21" s="31">
        <v>41041</v>
      </c>
      <c r="E21" s="46">
        <v>0.375</v>
      </c>
      <c r="F21" s="59" t="s">
        <v>74</v>
      </c>
      <c r="G21" s="29" t="s">
        <v>8</v>
      </c>
      <c r="H21" s="62">
        <v>1</v>
      </c>
      <c r="I21" s="63" t="s">
        <v>155</v>
      </c>
      <c r="J21" s="64">
        <v>9</v>
      </c>
      <c r="K21" s="29" t="s">
        <v>10</v>
      </c>
      <c r="L21" s="69" t="s">
        <v>76</v>
      </c>
      <c r="M21" s="69"/>
      <c r="N21" s="69"/>
      <c r="O21" s="69"/>
      <c r="P21" s="70"/>
    </row>
    <row r="22" spans="2:16" ht="24.75" customHeight="1">
      <c r="B22" s="79" t="s">
        <v>79</v>
      </c>
      <c r="C22" s="30" t="s">
        <v>29</v>
      </c>
      <c r="D22" s="31">
        <v>41055</v>
      </c>
      <c r="E22" s="54">
        <v>0.47222222222222227</v>
      </c>
      <c r="F22" s="59" t="s">
        <v>80</v>
      </c>
      <c r="G22" s="29" t="s">
        <v>10</v>
      </c>
      <c r="H22" s="62">
        <v>1</v>
      </c>
      <c r="I22" s="63" t="s">
        <v>142</v>
      </c>
      <c r="J22" s="64">
        <v>2</v>
      </c>
      <c r="K22" s="29" t="s">
        <v>4</v>
      </c>
      <c r="L22" s="69" t="s">
        <v>3</v>
      </c>
      <c r="M22" s="69" t="s">
        <v>111</v>
      </c>
      <c r="N22" s="69" t="s">
        <v>111</v>
      </c>
      <c r="O22" s="69" t="s">
        <v>3</v>
      </c>
      <c r="P22" s="80" t="s">
        <v>99</v>
      </c>
    </row>
    <row r="23" spans="2:16" ht="24.75" customHeight="1">
      <c r="B23" s="79"/>
      <c r="C23" s="30" t="s">
        <v>31</v>
      </c>
      <c r="D23" s="31">
        <v>41055</v>
      </c>
      <c r="E23" s="54">
        <v>0.5277777777777778</v>
      </c>
      <c r="F23" s="59" t="s">
        <v>84</v>
      </c>
      <c r="G23" s="29" t="s">
        <v>3</v>
      </c>
      <c r="H23" s="62">
        <v>0</v>
      </c>
      <c r="I23" s="63" t="s">
        <v>142</v>
      </c>
      <c r="J23" s="64">
        <v>7</v>
      </c>
      <c r="K23" s="29" t="s">
        <v>9</v>
      </c>
      <c r="L23" s="69" t="s">
        <v>7</v>
      </c>
      <c r="M23" s="69" t="s">
        <v>76</v>
      </c>
      <c r="N23" s="69" t="s">
        <v>156</v>
      </c>
      <c r="O23" s="69" t="s">
        <v>7</v>
      </c>
      <c r="P23" s="80"/>
    </row>
    <row r="24" spans="2:16" ht="24.75" customHeight="1">
      <c r="B24" s="79"/>
      <c r="C24" s="30" t="s">
        <v>32</v>
      </c>
      <c r="D24" s="31">
        <v>41055</v>
      </c>
      <c r="E24" s="54">
        <v>0.5833333333333334</v>
      </c>
      <c r="F24" s="59" t="s">
        <v>84</v>
      </c>
      <c r="G24" s="29" t="s">
        <v>7</v>
      </c>
      <c r="H24" s="62">
        <v>2</v>
      </c>
      <c r="I24" s="63" t="s">
        <v>142</v>
      </c>
      <c r="J24" s="64">
        <v>2</v>
      </c>
      <c r="K24" s="29" t="s">
        <v>1</v>
      </c>
      <c r="L24" s="69" t="s">
        <v>85</v>
      </c>
      <c r="M24" s="69" t="s">
        <v>4</v>
      </c>
      <c r="N24" s="69" t="s">
        <v>4</v>
      </c>
      <c r="O24" s="69"/>
      <c r="P24" s="80"/>
    </row>
    <row r="25" spans="2:17" ht="24.75" customHeight="1">
      <c r="B25" s="79" t="s">
        <v>86</v>
      </c>
      <c r="C25" s="30" t="s">
        <v>33</v>
      </c>
      <c r="D25" s="53">
        <v>41090</v>
      </c>
      <c r="E25" s="55">
        <v>0.3958333333333333</v>
      </c>
      <c r="F25" s="59" t="s">
        <v>78</v>
      </c>
      <c r="G25" s="29" t="s">
        <v>1</v>
      </c>
      <c r="H25" s="62">
        <v>3</v>
      </c>
      <c r="I25" s="63" t="s">
        <v>142</v>
      </c>
      <c r="J25" s="64">
        <v>2</v>
      </c>
      <c r="K25" s="29" t="s">
        <v>9</v>
      </c>
      <c r="L25" s="69" t="s">
        <v>7</v>
      </c>
      <c r="M25" s="69" t="s">
        <v>83</v>
      </c>
      <c r="N25" s="69" t="s">
        <v>83</v>
      </c>
      <c r="O25" s="69" t="s">
        <v>7</v>
      </c>
      <c r="P25" s="80" t="s">
        <v>82</v>
      </c>
      <c r="Q25" s="40"/>
    </row>
    <row r="26" spans="2:17" ht="24.75" customHeight="1">
      <c r="B26" s="79"/>
      <c r="C26" s="30" t="s">
        <v>34</v>
      </c>
      <c r="D26" s="53">
        <v>41090</v>
      </c>
      <c r="E26" s="55">
        <v>0.4583333333333333</v>
      </c>
      <c r="F26" s="59" t="s">
        <v>78</v>
      </c>
      <c r="G26" s="29" t="s">
        <v>7</v>
      </c>
      <c r="H26" s="62">
        <v>3</v>
      </c>
      <c r="I26" s="63" t="s">
        <v>142</v>
      </c>
      <c r="J26" s="64">
        <v>1</v>
      </c>
      <c r="K26" s="29" t="s">
        <v>3</v>
      </c>
      <c r="L26" s="69" t="s">
        <v>82</v>
      </c>
      <c r="M26" s="69" t="s">
        <v>82</v>
      </c>
      <c r="N26" s="69" t="s">
        <v>82</v>
      </c>
      <c r="O26" s="69" t="s">
        <v>1</v>
      </c>
      <c r="P26" s="80"/>
      <c r="Q26" s="40"/>
    </row>
    <row r="27" spans="2:19" ht="24.75" customHeight="1">
      <c r="B27" s="79" t="s">
        <v>88</v>
      </c>
      <c r="C27" s="30" t="s">
        <v>159</v>
      </c>
      <c r="D27" s="53">
        <v>41106</v>
      </c>
      <c r="E27" s="46">
        <v>0.5625</v>
      </c>
      <c r="F27" s="61" t="s">
        <v>80</v>
      </c>
      <c r="G27" s="29" t="s">
        <v>1</v>
      </c>
      <c r="H27" s="62">
        <v>3</v>
      </c>
      <c r="I27" s="63" t="s">
        <v>142</v>
      </c>
      <c r="J27" s="64">
        <v>1</v>
      </c>
      <c r="K27" s="29" t="s">
        <v>2</v>
      </c>
      <c r="L27" s="69" t="s">
        <v>9</v>
      </c>
      <c r="M27" s="69" t="s">
        <v>89</v>
      </c>
      <c r="N27" s="69" t="s">
        <v>89</v>
      </c>
      <c r="O27" s="69" t="s">
        <v>9</v>
      </c>
      <c r="P27" s="80" t="s">
        <v>90</v>
      </c>
      <c r="Q27" s="81"/>
      <c r="R27" s="82"/>
      <c r="S27" s="82"/>
    </row>
    <row r="28" spans="2:16" ht="24.75" customHeight="1">
      <c r="B28" s="79"/>
      <c r="C28" s="30" t="s">
        <v>37</v>
      </c>
      <c r="D28" s="53">
        <v>41106</v>
      </c>
      <c r="E28" s="46">
        <v>0.625</v>
      </c>
      <c r="F28" s="61" t="s">
        <v>84</v>
      </c>
      <c r="G28" s="29" t="s">
        <v>9</v>
      </c>
      <c r="H28" s="62">
        <v>0</v>
      </c>
      <c r="I28" s="63" t="s">
        <v>142</v>
      </c>
      <c r="J28" s="64">
        <v>5</v>
      </c>
      <c r="K28" s="29" t="s">
        <v>10</v>
      </c>
      <c r="L28" s="69" t="s">
        <v>97</v>
      </c>
      <c r="M28" s="69" t="s">
        <v>76</v>
      </c>
      <c r="N28" s="69" t="s">
        <v>76</v>
      </c>
      <c r="O28" s="69" t="s">
        <v>97</v>
      </c>
      <c r="P28" s="80"/>
    </row>
    <row r="29" spans="2:16" ht="24.75" customHeight="1">
      <c r="B29" s="79"/>
      <c r="C29" s="30" t="s">
        <v>38</v>
      </c>
      <c r="D29" s="53">
        <v>41111</v>
      </c>
      <c r="E29" s="46">
        <v>0.5625</v>
      </c>
      <c r="F29" s="59" t="s">
        <v>78</v>
      </c>
      <c r="G29" s="29" t="s">
        <v>7</v>
      </c>
      <c r="H29" s="62">
        <v>3</v>
      </c>
      <c r="I29" s="63" t="s">
        <v>142</v>
      </c>
      <c r="J29" s="64">
        <v>1</v>
      </c>
      <c r="K29" s="29" t="s">
        <v>8</v>
      </c>
      <c r="L29" s="69" t="s">
        <v>91</v>
      </c>
      <c r="M29" s="69" t="s">
        <v>161</v>
      </c>
      <c r="N29" s="69" t="s">
        <v>161</v>
      </c>
      <c r="O29" s="69" t="s">
        <v>144</v>
      </c>
      <c r="P29" s="84" t="s">
        <v>4</v>
      </c>
    </row>
    <row r="30" spans="2:16" ht="24.75" customHeight="1">
      <c r="B30" s="79"/>
      <c r="C30" s="30" t="s">
        <v>39</v>
      </c>
      <c r="D30" s="53">
        <v>41111</v>
      </c>
      <c r="E30" s="46">
        <v>0.625</v>
      </c>
      <c r="F30" s="59" t="s">
        <v>78</v>
      </c>
      <c r="G30" s="29" t="s">
        <v>144</v>
      </c>
      <c r="H30" s="62">
        <v>0</v>
      </c>
      <c r="I30" s="63" t="s">
        <v>142</v>
      </c>
      <c r="J30" s="64">
        <v>10</v>
      </c>
      <c r="K30" s="29" t="s">
        <v>4</v>
      </c>
      <c r="L30" s="69" t="s">
        <v>158</v>
      </c>
      <c r="M30" s="69" t="s">
        <v>157</v>
      </c>
      <c r="N30" s="69" t="s">
        <v>157</v>
      </c>
      <c r="O30" s="69" t="s">
        <v>158</v>
      </c>
      <c r="P30" s="84"/>
    </row>
    <row r="31" spans="2:16" ht="24.75" customHeight="1">
      <c r="B31" s="79" t="s">
        <v>92</v>
      </c>
      <c r="C31" s="30" t="s">
        <v>40</v>
      </c>
      <c r="D31" s="53">
        <v>41118</v>
      </c>
      <c r="E31" s="46">
        <v>0.3888888888888889</v>
      </c>
      <c r="F31" s="59" t="s">
        <v>93</v>
      </c>
      <c r="G31" s="29" t="s">
        <v>8</v>
      </c>
      <c r="H31" s="62">
        <v>0</v>
      </c>
      <c r="I31" s="63" t="s">
        <v>162</v>
      </c>
      <c r="J31" s="64">
        <v>0</v>
      </c>
      <c r="K31" s="29" t="s">
        <v>3</v>
      </c>
      <c r="L31" s="69" t="s">
        <v>160</v>
      </c>
      <c r="M31" s="69" t="s">
        <v>76</v>
      </c>
      <c r="N31" s="69" t="s">
        <v>76</v>
      </c>
      <c r="O31" s="69" t="s">
        <v>95</v>
      </c>
      <c r="P31" s="80" t="s">
        <v>7</v>
      </c>
    </row>
    <row r="32" spans="2:16" ht="24.75" customHeight="1">
      <c r="B32" s="79"/>
      <c r="C32" s="30" t="s">
        <v>41</v>
      </c>
      <c r="D32" s="53">
        <v>41118</v>
      </c>
      <c r="E32" s="46">
        <v>0.4375</v>
      </c>
      <c r="F32" s="59" t="s">
        <v>93</v>
      </c>
      <c r="G32" s="29" t="s">
        <v>10</v>
      </c>
      <c r="H32" s="62">
        <v>6</v>
      </c>
      <c r="I32" s="63" t="s">
        <v>14</v>
      </c>
      <c r="J32" s="64">
        <v>0</v>
      </c>
      <c r="K32" s="29" t="s">
        <v>1</v>
      </c>
      <c r="L32" s="69" t="s">
        <v>96</v>
      </c>
      <c r="M32" s="69" t="s">
        <v>97</v>
      </c>
      <c r="N32" s="69" t="s">
        <v>97</v>
      </c>
      <c r="O32" s="69" t="s">
        <v>96</v>
      </c>
      <c r="P32" s="80"/>
    </row>
    <row r="33" spans="2:16" ht="24.75" customHeight="1">
      <c r="B33" s="79"/>
      <c r="C33" s="30" t="s">
        <v>42</v>
      </c>
      <c r="D33" s="53">
        <v>41118</v>
      </c>
      <c r="E33" s="46">
        <v>0.4861111111111111</v>
      </c>
      <c r="F33" s="59" t="s">
        <v>93</v>
      </c>
      <c r="G33" s="29" t="s">
        <v>7</v>
      </c>
      <c r="H33" s="62">
        <v>4</v>
      </c>
      <c r="I33" s="63" t="s">
        <v>162</v>
      </c>
      <c r="J33" s="64">
        <v>0</v>
      </c>
      <c r="K33" s="29" t="s">
        <v>2</v>
      </c>
      <c r="L33" s="69" t="s">
        <v>98</v>
      </c>
      <c r="M33" s="69" t="s">
        <v>99</v>
      </c>
      <c r="N33" s="69" t="s">
        <v>99</v>
      </c>
      <c r="O33" s="69" t="s">
        <v>167</v>
      </c>
      <c r="P33" s="80"/>
    </row>
    <row r="34" spans="2:16" ht="24.75" customHeight="1">
      <c r="B34" s="79" t="s">
        <v>100</v>
      </c>
      <c r="C34" s="30" t="s">
        <v>43</v>
      </c>
      <c r="D34" s="53">
        <v>41132</v>
      </c>
      <c r="E34" s="46">
        <v>0.4166666666666667</v>
      </c>
      <c r="F34" s="59" t="s">
        <v>101</v>
      </c>
      <c r="G34" s="29" t="s">
        <v>1</v>
      </c>
      <c r="H34" s="62">
        <v>5</v>
      </c>
      <c r="I34" s="63" t="s">
        <v>155</v>
      </c>
      <c r="J34" s="64">
        <v>3</v>
      </c>
      <c r="K34" s="29" t="s">
        <v>8</v>
      </c>
      <c r="L34" s="69" t="s">
        <v>111</v>
      </c>
      <c r="M34" s="69" t="s">
        <v>97</v>
      </c>
      <c r="N34" s="69" t="s">
        <v>97</v>
      </c>
      <c r="O34" s="69" t="s">
        <v>111</v>
      </c>
      <c r="P34" s="80" t="s">
        <v>2</v>
      </c>
    </row>
    <row r="35" spans="2:16" ht="24.75" customHeight="1">
      <c r="B35" s="79"/>
      <c r="C35" s="30" t="s">
        <v>44</v>
      </c>
      <c r="D35" s="53">
        <v>41132</v>
      </c>
      <c r="E35" s="46">
        <v>0.4791666666666667</v>
      </c>
      <c r="F35" s="59" t="s">
        <v>101</v>
      </c>
      <c r="G35" s="29" t="s">
        <v>2</v>
      </c>
      <c r="H35" s="62">
        <v>0</v>
      </c>
      <c r="I35" s="63" t="s">
        <v>155</v>
      </c>
      <c r="J35" s="64">
        <v>4</v>
      </c>
      <c r="K35" s="29" t="s">
        <v>9</v>
      </c>
      <c r="L35" s="69" t="s">
        <v>146</v>
      </c>
      <c r="M35" s="69" t="s">
        <v>96</v>
      </c>
      <c r="N35" s="69" t="s">
        <v>96</v>
      </c>
      <c r="O35" s="69" t="s">
        <v>146</v>
      </c>
      <c r="P35" s="80"/>
    </row>
    <row r="36" spans="2:16" ht="24.75" customHeight="1">
      <c r="B36" s="79"/>
      <c r="C36" s="30" t="s">
        <v>45</v>
      </c>
      <c r="D36" s="53">
        <v>41132</v>
      </c>
      <c r="E36" s="46">
        <v>0.5416666666666666</v>
      </c>
      <c r="F36" s="59" t="s">
        <v>101</v>
      </c>
      <c r="G36" s="29" t="s">
        <v>4</v>
      </c>
      <c r="H36" s="62">
        <v>2</v>
      </c>
      <c r="I36" s="63" t="s">
        <v>155</v>
      </c>
      <c r="J36" s="64">
        <v>0</v>
      </c>
      <c r="K36" s="29" t="s">
        <v>7</v>
      </c>
      <c r="L36" s="69" t="s">
        <v>76</v>
      </c>
      <c r="M36" s="69" t="s">
        <v>98</v>
      </c>
      <c r="N36" s="69" t="s">
        <v>98</v>
      </c>
      <c r="O36" s="69" t="s">
        <v>76</v>
      </c>
      <c r="P36" s="80"/>
    </row>
    <row r="37" spans="2:16" ht="24.75" customHeight="1">
      <c r="B37" s="79"/>
      <c r="C37" s="87" t="s">
        <v>46</v>
      </c>
      <c r="D37" s="88">
        <v>41132</v>
      </c>
      <c r="E37" s="56">
        <v>0.375</v>
      </c>
      <c r="F37" s="59" t="s">
        <v>74</v>
      </c>
      <c r="G37" s="29" t="s">
        <v>3</v>
      </c>
      <c r="H37" s="62">
        <v>0</v>
      </c>
      <c r="I37" s="63" t="s">
        <v>155</v>
      </c>
      <c r="J37" s="64">
        <v>19</v>
      </c>
      <c r="K37" s="29" t="s">
        <v>10</v>
      </c>
      <c r="L37" s="69" t="s">
        <v>102</v>
      </c>
      <c r="M37" s="69" t="s">
        <v>102</v>
      </c>
      <c r="N37" s="69" t="s">
        <v>102</v>
      </c>
      <c r="O37" s="69" t="s">
        <v>102</v>
      </c>
      <c r="P37" s="70" t="s">
        <v>163</v>
      </c>
    </row>
    <row r="38" spans="2:16" ht="24.75" customHeight="1">
      <c r="B38" s="79"/>
      <c r="C38" s="87"/>
      <c r="D38" s="88"/>
      <c r="E38" s="56">
        <v>0.4375</v>
      </c>
      <c r="F38" s="59" t="s">
        <v>74</v>
      </c>
      <c r="G38" s="89" t="s">
        <v>103</v>
      </c>
      <c r="H38" s="89"/>
      <c r="I38" s="89"/>
      <c r="J38" s="89"/>
      <c r="K38" s="89"/>
      <c r="L38" s="69" t="s">
        <v>87</v>
      </c>
      <c r="M38" s="69" t="s">
        <v>160</v>
      </c>
      <c r="N38" s="69" t="s">
        <v>160</v>
      </c>
      <c r="O38" s="69" t="s">
        <v>144</v>
      </c>
      <c r="P38" s="70" t="s">
        <v>104</v>
      </c>
    </row>
    <row r="39" spans="2:16" ht="24.75" customHeight="1">
      <c r="B39" s="79" t="s">
        <v>105</v>
      </c>
      <c r="C39" s="30" t="s">
        <v>47</v>
      </c>
      <c r="D39" s="53">
        <v>41139</v>
      </c>
      <c r="E39" s="46">
        <v>0.4166666666666667</v>
      </c>
      <c r="F39" s="59" t="s">
        <v>106</v>
      </c>
      <c r="G39" s="29" t="s">
        <v>3</v>
      </c>
      <c r="H39" s="62">
        <v>0</v>
      </c>
      <c r="I39" s="63" t="s">
        <v>164</v>
      </c>
      <c r="J39" s="64">
        <v>3</v>
      </c>
      <c r="K39" s="29" t="s">
        <v>7</v>
      </c>
      <c r="L39" s="69" t="s">
        <v>76</v>
      </c>
      <c r="M39" s="69" t="s">
        <v>146</v>
      </c>
      <c r="N39" s="69" t="s">
        <v>146</v>
      </c>
      <c r="O39" s="69" t="s">
        <v>76</v>
      </c>
      <c r="P39" s="80" t="s">
        <v>146</v>
      </c>
    </row>
    <row r="40" spans="2:16" ht="24.75" customHeight="1">
      <c r="B40" s="79"/>
      <c r="C40" s="30" t="s">
        <v>48</v>
      </c>
      <c r="D40" s="53">
        <v>41139</v>
      </c>
      <c r="E40" s="46">
        <v>0.4791666666666667</v>
      </c>
      <c r="F40" s="59" t="s">
        <v>106</v>
      </c>
      <c r="G40" s="29" t="s">
        <v>4</v>
      </c>
      <c r="H40" s="62">
        <v>2</v>
      </c>
      <c r="I40" s="63" t="s">
        <v>164</v>
      </c>
      <c r="J40" s="64">
        <v>2</v>
      </c>
      <c r="K40" s="29" t="s">
        <v>1</v>
      </c>
      <c r="L40" s="69" t="s">
        <v>87</v>
      </c>
      <c r="M40" s="69" t="s">
        <v>157</v>
      </c>
      <c r="N40" s="69" t="s">
        <v>157</v>
      </c>
      <c r="O40" s="69" t="s">
        <v>87</v>
      </c>
      <c r="P40" s="80"/>
    </row>
    <row r="41" spans="2:16" ht="24.75" customHeight="1">
      <c r="B41" s="79"/>
      <c r="C41" s="30" t="s">
        <v>49</v>
      </c>
      <c r="D41" s="53">
        <v>41146</v>
      </c>
      <c r="E41" s="46">
        <v>0.6041666666666666</v>
      </c>
      <c r="F41" s="59" t="s">
        <v>78</v>
      </c>
      <c r="G41" s="29" t="s">
        <v>2</v>
      </c>
      <c r="H41" s="62">
        <v>2</v>
      </c>
      <c r="I41" s="63" t="s">
        <v>142</v>
      </c>
      <c r="J41" s="64">
        <v>1</v>
      </c>
      <c r="K41" s="29" t="s">
        <v>3</v>
      </c>
      <c r="L41" s="69" t="s">
        <v>8</v>
      </c>
      <c r="M41" s="69" t="s">
        <v>143</v>
      </c>
      <c r="N41" s="69" t="s">
        <v>143</v>
      </c>
      <c r="O41" s="69" t="s">
        <v>8</v>
      </c>
      <c r="P41" s="80" t="s">
        <v>144</v>
      </c>
    </row>
    <row r="42" spans="2:16" ht="24.75" customHeight="1">
      <c r="B42" s="79"/>
      <c r="C42" s="30" t="s">
        <v>50</v>
      </c>
      <c r="D42" s="53">
        <v>41146</v>
      </c>
      <c r="E42" s="46">
        <v>0.5416666666666666</v>
      </c>
      <c r="F42" s="59" t="s">
        <v>78</v>
      </c>
      <c r="G42" s="29" t="s">
        <v>8</v>
      </c>
      <c r="H42" s="62">
        <v>1</v>
      </c>
      <c r="I42" s="63" t="s">
        <v>142</v>
      </c>
      <c r="J42" s="64">
        <v>4</v>
      </c>
      <c r="K42" s="29" t="s">
        <v>9</v>
      </c>
      <c r="L42" s="69" t="s">
        <v>145</v>
      </c>
      <c r="M42" s="69" t="s">
        <v>144</v>
      </c>
      <c r="N42" s="69" t="s">
        <v>144</v>
      </c>
      <c r="O42" s="69" t="s">
        <v>145</v>
      </c>
      <c r="P42" s="80"/>
    </row>
    <row r="43" spans="2:16" ht="24.75" customHeight="1">
      <c r="B43" s="32" t="s">
        <v>116</v>
      </c>
      <c r="C43" s="30" t="s">
        <v>54</v>
      </c>
      <c r="D43" s="31">
        <v>41153</v>
      </c>
      <c r="E43" s="46">
        <v>0.3958333333333333</v>
      </c>
      <c r="F43" s="59" t="s">
        <v>108</v>
      </c>
      <c r="G43" s="29" t="s">
        <v>76</v>
      </c>
      <c r="H43" s="62">
        <v>2</v>
      </c>
      <c r="I43" s="63" t="s">
        <v>94</v>
      </c>
      <c r="J43" s="64">
        <v>6</v>
      </c>
      <c r="K43" s="29" t="s">
        <v>7</v>
      </c>
      <c r="L43" s="69" t="s">
        <v>161</v>
      </c>
      <c r="M43" s="69" t="s">
        <v>145</v>
      </c>
      <c r="N43" s="69" t="s">
        <v>145</v>
      </c>
      <c r="O43" s="69" t="s">
        <v>161</v>
      </c>
      <c r="P43" s="80" t="s">
        <v>10</v>
      </c>
    </row>
    <row r="44" spans="2:16" ht="24.75" customHeight="1">
      <c r="B44" s="32" t="s">
        <v>107</v>
      </c>
      <c r="C44" s="30" t="s">
        <v>51</v>
      </c>
      <c r="D44" s="31">
        <v>41153</v>
      </c>
      <c r="E44" s="46">
        <v>0.4583333333333333</v>
      </c>
      <c r="F44" s="59" t="s">
        <v>108</v>
      </c>
      <c r="G44" s="29" t="s">
        <v>8</v>
      </c>
      <c r="H44" s="62">
        <v>0</v>
      </c>
      <c r="I44" s="63" t="s">
        <v>164</v>
      </c>
      <c r="J44" s="64">
        <v>9</v>
      </c>
      <c r="K44" s="29" t="s">
        <v>10</v>
      </c>
      <c r="L44" s="69" t="s">
        <v>76</v>
      </c>
      <c r="M44" s="69" t="s">
        <v>96</v>
      </c>
      <c r="N44" s="69" t="s">
        <v>96</v>
      </c>
      <c r="O44" s="69" t="s">
        <v>76</v>
      </c>
      <c r="P44" s="80"/>
    </row>
    <row r="45" spans="2:16" ht="24.75" customHeight="1">
      <c r="B45" s="32" t="s">
        <v>107</v>
      </c>
      <c r="C45" s="30" t="s">
        <v>52</v>
      </c>
      <c r="D45" s="31">
        <v>41153</v>
      </c>
      <c r="E45" s="46">
        <v>0.5208333333333334</v>
      </c>
      <c r="F45" s="59" t="s">
        <v>108</v>
      </c>
      <c r="G45" s="29" t="s">
        <v>4</v>
      </c>
      <c r="H45" s="62">
        <v>5</v>
      </c>
      <c r="I45" s="63" t="s">
        <v>164</v>
      </c>
      <c r="J45" s="64">
        <v>2</v>
      </c>
      <c r="K45" s="29" t="s">
        <v>2</v>
      </c>
      <c r="L45" s="69" t="s">
        <v>8</v>
      </c>
      <c r="M45" s="69" t="s">
        <v>95</v>
      </c>
      <c r="N45" s="69" t="s">
        <v>95</v>
      </c>
      <c r="O45" s="69" t="s">
        <v>8</v>
      </c>
      <c r="P45" s="80"/>
    </row>
    <row r="46" spans="2:19" ht="24.75" customHeight="1">
      <c r="B46" s="32" t="s">
        <v>112</v>
      </c>
      <c r="C46" s="30" t="s">
        <v>13</v>
      </c>
      <c r="D46" s="31">
        <v>41160</v>
      </c>
      <c r="E46" s="45">
        <v>0.4166666666666667</v>
      </c>
      <c r="F46" s="60" t="s">
        <v>147</v>
      </c>
      <c r="G46" s="29" t="s">
        <v>178</v>
      </c>
      <c r="H46" s="62">
        <v>4</v>
      </c>
      <c r="I46" s="63" t="s">
        <v>81</v>
      </c>
      <c r="J46" s="64">
        <v>1</v>
      </c>
      <c r="K46" s="29" t="s">
        <v>3</v>
      </c>
      <c r="L46" s="69" t="s">
        <v>95</v>
      </c>
      <c r="M46" s="69" t="s">
        <v>97</v>
      </c>
      <c r="N46" s="69" t="s">
        <v>97</v>
      </c>
      <c r="O46" s="69" t="s">
        <v>95</v>
      </c>
      <c r="P46" s="80" t="s">
        <v>111</v>
      </c>
      <c r="Q46" s="4"/>
      <c r="R46" s="5"/>
      <c r="S46" s="5"/>
    </row>
    <row r="47" spans="2:19" ht="24.75" customHeight="1">
      <c r="B47" s="32" t="s">
        <v>117</v>
      </c>
      <c r="C47" s="30" t="s">
        <v>60</v>
      </c>
      <c r="D47" s="31">
        <v>41160</v>
      </c>
      <c r="E47" s="45">
        <v>0.4791666666666667</v>
      </c>
      <c r="F47" s="60" t="s">
        <v>147</v>
      </c>
      <c r="G47" s="29" t="s">
        <v>10</v>
      </c>
      <c r="H47" s="62">
        <v>3</v>
      </c>
      <c r="I47" s="63" t="s">
        <v>81</v>
      </c>
      <c r="J47" s="64">
        <v>0</v>
      </c>
      <c r="K47" s="29" t="s">
        <v>2</v>
      </c>
      <c r="L47" s="69" t="s">
        <v>87</v>
      </c>
      <c r="M47" s="69" t="s">
        <v>150</v>
      </c>
      <c r="N47" s="69" t="s">
        <v>150</v>
      </c>
      <c r="O47" s="69" t="s">
        <v>87</v>
      </c>
      <c r="P47" s="80"/>
      <c r="Q47" s="4"/>
      <c r="R47" s="5"/>
      <c r="S47" s="5"/>
    </row>
    <row r="48" spans="2:16" ht="24.75" customHeight="1">
      <c r="B48" s="32" t="s">
        <v>117</v>
      </c>
      <c r="C48" s="30" t="s">
        <v>35</v>
      </c>
      <c r="D48" s="31">
        <v>41167</v>
      </c>
      <c r="E48" s="46">
        <v>0.3958333333333333</v>
      </c>
      <c r="F48" s="59" t="s">
        <v>106</v>
      </c>
      <c r="G48" s="29" t="s">
        <v>4</v>
      </c>
      <c r="H48" s="62">
        <v>9</v>
      </c>
      <c r="I48" s="63" t="s">
        <v>164</v>
      </c>
      <c r="J48" s="64">
        <v>0</v>
      </c>
      <c r="K48" s="29" t="s">
        <v>8</v>
      </c>
      <c r="L48" s="69" t="s">
        <v>76</v>
      </c>
      <c r="M48" s="69" t="s">
        <v>99</v>
      </c>
      <c r="N48" s="69" t="s">
        <v>99</v>
      </c>
      <c r="O48" s="69" t="s">
        <v>76</v>
      </c>
      <c r="P48" s="80" t="s">
        <v>76</v>
      </c>
    </row>
    <row r="49" spans="2:16" ht="24.75" customHeight="1">
      <c r="B49" s="32" t="s">
        <v>107</v>
      </c>
      <c r="C49" s="30" t="s">
        <v>36</v>
      </c>
      <c r="D49" s="31">
        <v>41167</v>
      </c>
      <c r="E49" s="46">
        <v>0.4583333333333333</v>
      </c>
      <c r="F49" s="59" t="s">
        <v>106</v>
      </c>
      <c r="G49" s="29" t="s">
        <v>3</v>
      </c>
      <c r="H49" s="62">
        <v>1</v>
      </c>
      <c r="I49" s="63" t="s">
        <v>164</v>
      </c>
      <c r="J49" s="64">
        <v>3</v>
      </c>
      <c r="K49" s="29" t="s">
        <v>76</v>
      </c>
      <c r="L49" s="69" t="s">
        <v>111</v>
      </c>
      <c r="M49" s="69" t="s">
        <v>96</v>
      </c>
      <c r="N49" s="69" t="s">
        <v>96</v>
      </c>
      <c r="O49" s="69" t="s">
        <v>111</v>
      </c>
      <c r="P49" s="80"/>
    </row>
    <row r="50" spans="2:16" ht="24.75" customHeight="1">
      <c r="B50" s="32" t="s">
        <v>107</v>
      </c>
      <c r="C50" s="30" t="s">
        <v>179</v>
      </c>
      <c r="D50" s="31">
        <v>41167</v>
      </c>
      <c r="E50" s="46">
        <v>0.5208333333333334</v>
      </c>
      <c r="F50" s="59" t="s">
        <v>106</v>
      </c>
      <c r="G50" s="29" t="s">
        <v>7</v>
      </c>
      <c r="H50" s="62">
        <v>1</v>
      </c>
      <c r="I50" s="63" t="s">
        <v>164</v>
      </c>
      <c r="J50" s="64">
        <v>1</v>
      </c>
      <c r="K50" s="29" t="s">
        <v>165</v>
      </c>
      <c r="L50" s="69" t="s">
        <v>146</v>
      </c>
      <c r="M50" s="69" t="s">
        <v>98</v>
      </c>
      <c r="N50" s="69" t="s">
        <v>98</v>
      </c>
      <c r="O50" s="69" t="s">
        <v>146</v>
      </c>
      <c r="P50" s="80"/>
    </row>
    <row r="51" spans="2:19" ht="24.75" customHeight="1">
      <c r="B51" s="32" t="s">
        <v>116</v>
      </c>
      <c r="C51" s="30" t="s">
        <v>59</v>
      </c>
      <c r="D51" s="31">
        <v>41168</v>
      </c>
      <c r="E51" s="45">
        <v>0.7291666666666666</v>
      </c>
      <c r="F51" s="60" t="s">
        <v>148</v>
      </c>
      <c r="G51" s="29" t="s">
        <v>10</v>
      </c>
      <c r="H51" s="62">
        <v>0</v>
      </c>
      <c r="I51" s="63" t="s">
        <v>81</v>
      </c>
      <c r="J51" s="64">
        <v>3</v>
      </c>
      <c r="K51" s="29" t="s">
        <v>4</v>
      </c>
      <c r="L51" s="69" t="s">
        <v>146</v>
      </c>
      <c r="M51" s="69" t="s">
        <v>95</v>
      </c>
      <c r="N51" s="69" t="s">
        <v>95</v>
      </c>
      <c r="O51" s="69" t="s">
        <v>146</v>
      </c>
      <c r="P51" s="73" t="s">
        <v>146</v>
      </c>
      <c r="Q51" s="4"/>
      <c r="R51" s="5"/>
      <c r="S51" s="5"/>
    </row>
    <row r="52" spans="2:16" ht="24.75" customHeight="1">
      <c r="B52" s="32" t="s">
        <v>116</v>
      </c>
      <c r="C52" s="30" t="s">
        <v>53</v>
      </c>
      <c r="D52" s="31">
        <v>41169</v>
      </c>
      <c r="E52" s="45">
        <v>0.7083333333333334</v>
      </c>
      <c r="F52" s="60" t="s">
        <v>180</v>
      </c>
      <c r="G52" s="29" t="s">
        <v>2</v>
      </c>
      <c r="H52" s="62">
        <v>1</v>
      </c>
      <c r="I52" s="63" t="s">
        <v>149</v>
      </c>
      <c r="J52" s="64">
        <v>0</v>
      </c>
      <c r="K52" s="29" t="s">
        <v>8</v>
      </c>
      <c r="L52" s="69" t="s">
        <v>186</v>
      </c>
      <c r="M52" s="69" t="s">
        <v>97</v>
      </c>
      <c r="N52" s="69" t="s">
        <v>97</v>
      </c>
      <c r="O52" s="69" t="s">
        <v>167</v>
      </c>
      <c r="P52" s="73" t="s">
        <v>97</v>
      </c>
    </row>
    <row r="53" spans="2:19" ht="24" customHeight="1">
      <c r="B53" s="32" t="s">
        <v>116</v>
      </c>
      <c r="C53" s="30" t="s">
        <v>166</v>
      </c>
      <c r="D53" s="31">
        <v>41174</v>
      </c>
      <c r="E53" s="45">
        <v>0.4166666666666667</v>
      </c>
      <c r="F53" s="60" t="s">
        <v>147</v>
      </c>
      <c r="G53" s="29" t="s">
        <v>82</v>
      </c>
      <c r="H53" s="62">
        <v>2</v>
      </c>
      <c r="I53" s="63" t="s">
        <v>81</v>
      </c>
      <c r="J53" s="64">
        <v>0</v>
      </c>
      <c r="K53" s="29" t="s">
        <v>3</v>
      </c>
      <c r="L53" s="69" t="s">
        <v>111</v>
      </c>
      <c r="M53" s="69" t="s">
        <v>99</v>
      </c>
      <c r="N53" s="69" t="s">
        <v>99</v>
      </c>
      <c r="O53" s="69" t="s">
        <v>111</v>
      </c>
      <c r="P53" s="73" t="s">
        <v>111</v>
      </c>
      <c r="Q53" s="4"/>
      <c r="R53" s="5"/>
      <c r="S53" s="5"/>
    </row>
    <row r="54" spans="2:19" ht="24.75" customHeight="1">
      <c r="B54" s="32" t="s">
        <v>115</v>
      </c>
      <c r="C54" s="30" t="s">
        <v>30</v>
      </c>
      <c r="D54" s="31">
        <v>41181</v>
      </c>
      <c r="E54" s="46">
        <v>0.4166666666666667</v>
      </c>
      <c r="F54" s="59" t="s">
        <v>180</v>
      </c>
      <c r="G54" s="29" t="s">
        <v>2</v>
      </c>
      <c r="H54" s="62">
        <v>4</v>
      </c>
      <c r="I54" s="63" t="s">
        <v>149</v>
      </c>
      <c r="J54" s="64">
        <v>2</v>
      </c>
      <c r="K54" s="29" t="s">
        <v>8</v>
      </c>
      <c r="L54" s="71" t="s">
        <v>96</v>
      </c>
      <c r="M54" s="71" t="s">
        <v>95</v>
      </c>
      <c r="N54" s="71" t="s">
        <v>95</v>
      </c>
      <c r="O54" s="71" t="s">
        <v>96</v>
      </c>
      <c r="P54" s="80" t="s">
        <v>97</v>
      </c>
      <c r="Q54" s="4"/>
      <c r="R54" s="5"/>
      <c r="S54" s="5"/>
    </row>
    <row r="55" spans="2:19" ht="26.25" customHeight="1">
      <c r="B55" s="32" t="s">
        <v>114</v>
      </c>
      <c r="C55" s="30" t="s">
        <v>58</v>
      </c>
      <c r="D55" s="31">
        <v>41181</v>
      </c>
      <c r="E55" s="46">
        <v>0.4791666666666667</v>
      </c>
      <c r="F55" s="59" t="s">
        <v>180</v>
      </c>
      <c r="G55" s="29" t="s">
        <v>7</v>
      </c>
      <c r="H55" s="62">
        <v>0</v>
      </c>
      <c r="I55" s="63" t="s">
        <v>149</v>
      </c>
      <c r="J55" s="64">
        <v>11</v>
      </c>
      <c r="K55" s="29" t="s">
        <v>10</v>
      </c>
      <c r="L55" s="69" t="s">
        <v>186</v>
      </c>
      <c r="M55" s="69" t="s">
        <v>97</v>
      </c>
      <c r="N55" s="69" t="s">
        <v>97</v>
      </c>
      <c r="O55" s="69" t="s">
        <v>186</v>
      </c>
      <c r="P55" s="80"/>
      <c r="Q55" s="4"/>
      <c r="R55" s="5"/>
      <c r="S55" s="5"/>
    </row>
    <row r="56" spans="2:19" ht="24.75" customHeight="1">
      <c r="B56" s="32" t="s">
        <v>113</v>
      </c>
      <c r="C56" s="30" t="s">
        <v>28</v>
      </c>
      <c r="D56" s="31">
        <v>41182</v>
      </c>
      <c r="E56" s="45">
        <v>0.5416666666666666</v>
      </c>
      <c r="F56" s="60" t="s">
        <v>180</v>
      </c>
      <c r="G56" s="29" t="s">
        <v>4</v>
      </c>
      <c r="H56" s="62">
        <v>3</v>
      </c>
      <c r="I56" s="63" t="s">
        <v>149</v>
      </c>
      <c r="J56" s="64">
        <v>2</v>
      </c>
      <c r="K56" s="29" t="s">
        <v>2</v>
      </c>
      <c r="L56" s="69" t="s">
        <v>97</v>
      </c>
      <c r="M56" s="69" t="s">
        <v>146</v>
      </c>
      <c r="N56" s="69" t="s">
        <v>146</v>
      </c>
      <c r="O56" s="69" t="s">
        <v>97</v>
      </c>
      <c r="P56" s="73" t="s">
        <v>146</v>
      </c>
      <c r="Q56" s="4"/>
      <c r="R56" s="5"/>
      <c r="S56" s="5"/>
    </row>
    <row r="57" spans="2:17" ht="24.75" customHeight="1">
      <c r="B57" s="79" t="s">
        <v>110</v>
      </c>
      <c r="C57" s="30" t="s">
        <v>55</v>
      </c>
      <c r="D57" s="31">
        <v>41190</v>
      </c>
      <c r="E57" s="46">
        <v>0.375</v>
      </c>
      <c r="F57" s="59" t="s">
        <v>93</v>
      </c>
      <c r="G57" s="29" t="s">
        <v>1</v>
      </c>
      <c r="H57" s="62">
        <v>2</v>
      </c>
      <c r="I57" s="63" t="s">
        <v>162</v>
      </c>
      <c r="J57" s="64">
        <v>1</v>
      </c>
      <c r="K57" s="29" t="s">
        <v>9</v>
      </c>
      <c r="L57" s="69" t="s">
        <v>4</v>
      </c>
      <c r="M57" s="69" t="s">
        <v>98</v>
      </c>
      <c r="N57" s="69" t="s">
        <v>98</v>
      </c>
      <c r="O57" s="69" t="s">
        <v>4</v>
      </c>
      <c r="P57" s="80" t="s">
        <v>98</v>
      </c>
      <c r="Q57" s="40"/>
    </row>
    <row r="58" spans="2:17" ht="24.75" customHeight="1">
      <c r="B58" s="79"/>
      <c r="C58" s="30" t="s">
        <v>56</v>
      </c>
      <c r="D58" s="31">
        <v>41190</v>
      </c>
      <c r="E58" s="46">
        <v>0.4270833333333333</v>
      </c>
      <c r="F58" s="59" t="s">
        <v>93</v>
      </c>
      <c r="G58" s="29" t="s">
        <v>4</v>
      </c>
      <c r="H58" s="62">
        <v>14</v>
      </c>
      <c r="I58" s="63" t="s">
        <v>162</v>
      </c>
      <c r="J58" s="64">
        <v>0</v>
      </c>
      <c r="K58" s="29" t="s">
        <v>8</v>
      </c>
      <c r="L58" s="69" t="s">
        <v>1</v>
      </c>
      <c r="M58" s="69" t="s">
        <v>111</v>
      </c>
      <c r="N58" s="69" t="s">
        <v>111</v>
      </c>
      <c r="O58" s="69" t="s">
        <v>1</v>
      </c>
      <c r="P58" s="80"/>
      <c r="Q58" s="40"/>
    </row>
    <row r="59" spans="2:17" ht="24.75" customHeight="1">
      <c r="B59" s="79"/>
      <c r="C59" s="30" t="s">
        <v>57</v>
      </c>
      <c r="D59" s="31">
        <v>41190</v>
      </c>
      <c r="E59" s="46">
        <v>0.4791666666666667</v>
      </c>
      <c r="F59" s="59" t="s">
        <v>93</v>
      </c>
      <c r="G59" s="29" t="s">
        <v>10</v>
      </c>
      <c r="H59" s="62">
        <v>4</v>
      </c>
      <c r="I59" s="63" t="s">
        <v>162</v>
      </c>
      <c r="J59" s="64">
        <v>1</v>
      </c>
      <c r="K59" s="29" t="s">
        <v>2</v>
      </c>
      <c r="L59" s="69" t="s">
        <v>111</v>
      </c>
      <c r="M59" s="69" t="s">
        <v>4</v>
      </c>
      <c r="N59" s="69" t="s">
        <v>4</v>
      </c>
      <c r="O59" s="69" t="s">
        <v>111</v>
      </c>
      <c r="P59" s="80"/>
      <c r="Q59" s="40"/>
    </row>
    <row r="60" spans="2:19" ht="26.25" customHeight="1">
      <c r="B60" s="32" t="s">
        <v>100</v>
      </c>
      <c r="C60" s="30" t="s">
        <v>61</v>
      </c>
      <c r="D60" s="31">
        <v>41190</v>
      </c>
      <c r="E60" s="46">
        <v>0.53125</v>
      </c>
      <c r="F60" s="59" t="s">
        <v>93</v>
      </c>
      <c r="G60" s="29" t="s">
        <v>9</v>
      </c>
      <c r="H60" s="62">
        <v>1</v>
      </c>
      <c r="I60" s="63" t="s">
        <v>162</v>
      </c>
      <c r="J60" s="64">
        <v>6</v>
      </c>
      <c r="K60" s="29" t="s">
        <v>4</v>
      </c>
      <c r="L60" s="69" t="s">
        <v>10</v>
      </c>
      <c r="M60" s="69" t="s">
        <v>97</v>
      </c>
      <c r="N60" s="69" t="s">
        <v>97</v>
      </c>
      <c r="O60" s="69" t="s">
        <v>10</v>
      </c>
      <c r="P60" s="80"/>
      <c r="Q60" s="4"/>
      <c r="R60" s="5"/>
      <c r="S60" s="5"/>
    </row>
    <row r="61" ht="10.5" customHeight="1">
      <c r="P61" s="65"/>
    </row>
    <row r="62" spans="4:16" ht="55.5" customHeight="1">
      <c r="D62" s="83"/>
      <c r="E62" s="83"/>
      <c r="F62" s="83"/>
      <c r="G62" s="83"/>
      <c r="P62" s="65"/>
    </row>
    <row r="63" ht="10.5" customHeight="1">
      <c r="P63" s="65"/>
    </row>
    <row r="64" ht="10.5" customHeight="1">
      <c r="P64" s="65"/>
    </row>
    <row r="65" ht="10.5" customHeight="1">
      <c r="P65" s="65"/>
    </row>
    <row r="66" ht="10.5" customHeight="1">
      <c r="P66" s="65"/>
    </row>
    <row r="67" ht="10.5" customHeight="1">
      <c r="P67" s="65"/>
    </row>
    <row r="68" ht="10.5" customHeight="1">
      <c r="P68" s="65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40">
    <mergeCell ref="B57:B59"/>
    <mergeCell ref="P57:P60"/>
    <mergeCell ref="B1:M1"/>
    <mergeCell ref="N1:O1"/>
    <mergeCell ref="B19:B21"/>
    <mergeCell ref="B11:B14"/>
    <mergeCell ref="B8:B10"/>
    <mergeCell ref="B4:B7"/>
    <mergeCell ref="G3:K3"/>
    <mergeCell ref="B15:B18"/>
    <mergeCell ref="P4:P7"/>
    <mergeCell ref="P11:P14"/>
    <mergeCell ref="P8:P10"/>
    <mergeCell ref="B22:B24"/>
    <mergeCell ref="P22:P24"/>
    <mergeCell ref="P25:P26"/>
    <mergeCell ref="Q16:V16"/>
    <mergeCell ref="C37:C38"/>
    <mergeCell ref="D37:D38"/>
    <mergeCell ref="G38:K38"/>
    <mergeCell ref="P15:P18"/>
    <mergeCell ref="P34:P36"/>
    <mergeCell ref="P19:P20"/>
    <mergeCell ref="Q19:V19"/>
    <mergeCell ref="P43:P45"/>
    <mergeCell ref="P39:P40"/>
    <mergeCell ref="B25:B26"/>
    <mergeCell ref="P46:P47"/>
    <mergeCell ref="B39:B42"/>
    <mergeCell ref="B27:B30"/>
    <mergeCell ref="B31:B33"/>
    <mergeCell ref="P31:P33"/>
    <mergeCell ref="Q27:S27"/>
    <mergeCell ref="P41:P42"/>
    <mergeCell ref="D62:G62"/>
    <mergeCell ref="P54:P55"/>
    <mergeCell ref="P27:P28"/>
    <mergeCell ref="P29:P30"/>
    <mergeCell ref="B34:B38"/>
    <mergeCell ref="P48:P50"/>
  </mergeCells>
  <printOptions horizontalCentered="1"/>
  <pageMargins left="0.3937007874015748" right="0.3937007874015748" top="0.37" bottom="0.3937007874015748" header="0" footer="0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PageLayoutView="0" workbookViewId="0" topLeftCell="A1">
      <selection activeCell="AC47" sqref="AC47:AJ47"/>
    </sheetView>
  </sheetViews>
  <sheetFormatPr defaultColWidth="9.00390625" defaultRowHeight="13.5"/>
  <cols>
    <col min="1" max="1" width="2.50390625" style="7" bestFit="1" customWidth="1"/>
    <col min="2" max="2" width="9.625" style="7" bestFit="1" customWidth="1"/>
    <col min="3" max="3" width="2.875" style="7" customWidth="1"/>
    <col min="4" max="4" width="2.375" style="7" customWidth="1"/>
    <col min="5" max="5" width="2.875" style="7" customWidth="1"/>
    <col min="6" max="6" width="2.75390625" style="7" customWidth="1"/>
    <col min="7" max="7" width="2.25390625" style="7" customWidth="1"/>
    <col min="8" max="8" width="3.00390625" style="7" customWidth="1"/>
    <col min="9" max="9" width="3.125" style="7" customWidth="1"/>
    <col min="10" max="10" width="3.00390625" style="7" customWidth="1"/>
    <col min="11" max="11" width="2.75390625" style="7" customWidth="1"/>
    <col min="12" max="12" width="2.625" style="7" customWidth="1"/>
    <col min="13" max="13" width="2.50390625" style="7" customWidth="1"/>
    <col min="14" max="14" width="2.875" style="7" customWidth="1"/>
    <col min="15" max="15" width="2.50390625" style="7" customWidth="1"/>
    <col min="16" max="16" width="2.875" style="7" customWidth="1"/>
    <col min="17" max="17" width="2.625" style="7" customWidth="1"/>
    <col min="18" max="19" width="2.875" style="7" customWidth="1"/>
    <col min="20" max="20" width="2.50390625" style="7" customWidth="1"/>
    <col min="21" max="22" width="2.625" style="7" customWidth="1"/>
    <col min="23" max="23" width="2.875" style="7" customWidth="1"/>
    <col min="24" max="24" width="3.00390625" style="7" customWidth="1"/>
    <col min="25" max="25" width="2.50390625" style="7" customWidth="1"/>
    <col min="26" max="26" width="3.50390625" style="7" bestFit="1" customWidth="1"/>
    <col min="27" max="36" width="3.00390625" style="25" customWidth="1"/>
    <col min="37" max="37" width="1.75390625" style="7" customWidth="1"/>
    <col min="38" max="39" width="3.50390625" style="7" bestFit="1" customWidth="1"/>
    <col min="40" max="16384" width="9.00390625" style="7" customWidth="1"/>
  </cols>
  <sheetData>
    <row r="1" spans="1:36" ht="17.25">
      <c r="A1" s="206" t="s">
        <v>118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6"/>
      <c r="AE1" s="207">
        <f ca="1">TODAY()</f>
        <v>41202</v>
      </c>
      <c r="AF1" s="206"/>
      <c r="AG1" s="206"/>
      <c r="AH1" s="206"/>
      <c r="AI1" s="206"/>
      <c r="AJ1" s="206"/>
    </row>
    <row r="3" spans="1:41" ht="13.5">
      <c r="A3" s="184" t="s">
        <v>119</v>
      </c>
      <c r="B3" s="185"/>
      <c r="C3" s="181" t="s">
        <v>90</v>
      </c>
      <c r="D3" s="182"/>
      <c r="E3" s="183"/>
      <c r="F3" s="181" t="s">
        <v>120</v>
      </c>
      <c r="G3" s="182"/>
      <c r="H3" s="183"/>
      <c r="I3" s="181" t="s">
        <v>109</v>
      </c>
      <c r="J3" s="182"/>
      <c r="K3" s="183"/>
      <c r="L3" s="181" t="s">
        <v>121</v>
      </c>
      <c r="M3" s="182"/>
      <c r="N3" s="183"/>
      <c r="O3" s="181" t="s">
        <v>122</v>
      </c>
      <c r="P3" s="182"/>
      <c r="Q3" s="183"/>
      <c r="R3" s="181" t="s">
        <v>123</v>
      </c>
      <c r="S3" s="182"/>
      <c r="T3" s="183"/>
      <c r="U3" s="181" t="s">
        <v>124</v>
      </c>
      <c r="V3" s="182"/>
      <c r="W3" s="183"/>
      <c r="X3" s="181" t="s">
        <v>125</v>
      </c>
      <c r="Y3" s="182"/>
      <c r="Z3" s="183"/>
      <c r="AA3" s="186" t="s">
        <v>126</v>
      </c>
      <c r="AB3" s="188"/>
      <c r="AC3" s="189" t="s">
        <v>127</v>
      </c>
      <c r="AD3" s="189"/>
      <c r="AE3" s="189" t="s">
        <v>128</v>
      </c>
      <c r="AF3" s="189"/>
      <c r="AG3" s="186" t="s">
        <v>129</v>
      </c>
      <c r="AH3" s="187"/>
      <c r="AI3" s="186" t="s">
        <v>130</v>
      </c>
      <c r="AJ3" s="187"/>
      <c r="AK3" s="8"/>
      <c r="AL3" s="9"/>
      <c r="AM3" s="9"/>
      <c r="AN3" s="10"/>
      <c r="AO3" s="10"/>
    </row>
    <row r="4" spans="1:41" s="52" customFormat="1" ht="13.5">
      <c r="A4" s="117">
        <v>1</v>
      </c>
      <c r="B4" s="138" t="s">
        <v>90</v>
      </c>
      <c r="C4" s="154">
        <f>IF(OR(C5="",E5=""),"",IF(C5=E5,"△",IF(C5&gt;E5,"○","●")))</f>
      </c>
      <c r="D4" s="155"/>
      <c r="E4" s="156"/>
      <c r="F4" s="135" t="str">
        <f>IF(OR(F5="",H5=""),"",IF(F5=H5,"△",IF(F5&gt;H5,"○","●")))</f>
        <v>○</v>
      </c>
      <c r="G4" s="136"/>
      <c r="H4" s="137"/>
      <c r="I4" s="135" t="str">
        <f>IF(OR(I5="",K5=""),"",IF(I5=K5,"△",IF(I5&gt;K5,"○","●")))</f>
        <v>△</v>
      </c>
      <c r="J4" s="136"/>
      <c r="K4" s="137"/>
      <c r="L4" s="135" t="str">
        <f>IF(OR(L5="",N5=""),"",IF(L5=N5,"△",IF(L5&gt;N5,"○","●")))</f>
        <v>○</v>
      </c>
      <c r="M4" s="136"/>
      <c r="N4" s="137"/>
      <c r="O4" s="135" t="str">
        <f>IF(OR(O5="",Q5=""),"",IF(O5=Q5,"△",IF(O5&gt;Q5,"○","●")))</f>
        <v>○</v>
      </c>
      <c r="P4" s="136"/>
      <c r="Q4" s="137"/>
      <c r="R4" s="135" t="str">
        <f>IF(OR(R5="",T5=""),"",IF(R5=T5,"△",IF(R5&gt;T5,"○","●")))</f>
        <v>○</v>
      </c>
      <c r="S4" s="136"/>
      <c r="T4" s="137"/>
      <c r="U4" s="135" t="str">
        <f>IF(OR(U5="",W5=""),"",IF(U5=W5,"△",IF(U5&gt;W5,"○","●")))</f>
        <v>●</v>
      </c>
      <c r="V4" s="136"/>
      <c r="W4" s="137"/>
      <c r="X4" s="135" t="str">
        <f>IF(OR(X5="",Z5=""),"",IF(X5=Z5,"△",IF(X5&gt;Z5,"○","●")))</f>
        <v>●</v>
      </c>
      <c r="Y4" s="136"/>
      <c r="Z4" s="137"/>
      <c r="AA4" s="129">
        <f>SUM(AL4:AL7)</f>
        <v>26</v>
      </c>
      <c r="AB4" s="130"/>
      <c r="AC4" s="129">
        <f>SUM(F5,I5,L5,O5,R5,U5,X5,F7,I7,L7,O7,R7,U7,X7)</f>
        <v>33</v>
      </c>
      <c r="AD4" s="130"/>
      <c r="AE4" s="129">
        <f>SUM(H5,K5,N5,Q5,T5,W5,Z5,Z7,W7,T7,Q7,N7,K7,H7)</f>
        <v>31</v>
      </c>
      <c r="AF4" s="130"/>
      <c r="AG4" s="129">
        <f>AC4-AE4</f>
        <v>2</v>
      </c>
      <c r="AH4" s="130"/>
      <c r="AI4" s="123">
        <v>3</v>
      </c>
      <c r="AJ4" s="124"/>
      <c r="AK4" s="141"/>
      <c r="AL4" s="50">
        <f>COUNTIF(C4:Z5,"○")*3</f>
        <v>12</v>
      </c>
      <c r="AM4" s="12">
        <f>SUM(C5+F5+I5+L5+O5+R5+U5+X5)</f>
        <v>16</v>
      </c>
      <c r="AN4" s="51"/>
      <c r="AO4" s="51"/>
    </row>
    <row r="5" spans="1:41" s="52" customFormat="1" ht="13.5">
      <c r="A5" s="118"/>
      <c r="B5" s="139"/>
      <c r="C5" s="157"/>
      <c r="D5" s="158"/>
      <c r="E5" s="159"/>
      <c r="F5" s="13">
        <v>3</v>
      </c>
      <c r="G5" s="14" t="s">
        <v>131</v>
      </c>
      <c r="H5" s="15">
        <v>2</v>
      </c>
      <c r="I5" s="13">
        <v>2</v>
      </c>
      <c r="J5" s="14" t="s">
        <v>131</v>
      </c>
      <c r="K5" s="15">
        <v>2</v>
      </c>
      <c r="L5" s="13">
        <v>7</v>
      </c>
      <c r="M5" s="14" t="s">
        <v>131</v>
      </c>
      <c r="N5" s="15">
        <v>1</v>
      </c>
      <c r="O5" s="13">
        <v>3</v>
      </c>
      <c r="P5" s="14" t="s">
        <v>131</v>
      </c>
      <c r="Q5" s="15">
        <v>1</v>
      </c>
      <c r="R5" s="13">
        <v>1</v>
      </c>
      <c r="S5" s="14" t="s">
        <v>131</v>
      </c>
      <c r="T5" s="15">
        <v>0</v>
      </c>
      <c r="U5" s="13">
        <v>0</v>
      </c>
      <c r="V5" s="14" t="s">
        <v>131</v>
      </c>
      <c r="W5" s="15">
        <v>4</v>
      </c>
      <c r="X5" s="13">
        <v>0</v>
      </c>
      <c r="Y5" s="14" t="s">
        <v>131</v>
      </c>
      <c r="Z5" s="15">
        <v>1</v>
      </c>
      <c r="AA5" s="131"/>
      <c r="AB5" s="132"/>
      <c r="AC5" s="131"/>
      <c r="AD5" s="132"/>
      <c r="AE5" s="131"/>
      <c r="AF5" s="132"/>
      <c r="AG5" s="131"/>
      <c r="AH5" s="132"/>
      <c r="AI5" s="125"/>
      <c r="AJ5" s="126"/>
      <c r="AK5" s="141"/>
      <c r="AL5" s="50">
        <f>COUNTIF(C4:Z5,"△")</f>
        <v>1</v>
      </c>
      <c r="AM5" s="12">
        <f>SUM(E5+H5+K5+N5+Q5+T5+W5+Z5)</f>
        <v>11</v>
      </c>
      <c r="AN5" s="51"/>
      <c r="AO5" s="51"/>
    </row>
    <row r="6" spans="1:41" s="52" customFormat="1" ht="13.5">
      <c r="A6" s="118"/>
      <c r="B6" s="139"/>
      <c r="C6" s="157"/>
      <c r="D6" s="158"/>
      <c r="E6" s="159"/>
      <c r="F6" s="135" t="str">
        <f>IF(OR(F7="",H7=""),"",IF(F7=H7,"△",IF(F7&gt;H7,"○","●")))</f>
        <v>○</v>
      </c>
      <c r="G6" s="136"/>
      <c r="H6" s="137"/>
      <c r="I6" s="135" t="str">
        <f>IF(OR(I7="",K7=""),"",IF(I7=K7,"△",IF(I7&gt;K7,"○","●")))</f>
        <v>●</v>
      </c>
      <c r="J6" s="136"/>
      <c r="K6" s="137"/>
      <c r="L6" s="135" t="str">
        <f>IF(OR(L7="",N7=""),"",IF(L7=N7,"△",IF(L7&gt;N7,"○","●")))</f>
        <v>○</v>
      </c>
      <c r="M6" s="136"/>
      <c r="N6" s="137"/>
      <c r="O6" s="135" t="str">
        <f>IF(OR(O7="",Q7=""),"",IF(O7=Q7,"△",IF(O7&gt;Q7,"○","●")))</f>
        <v>△</v>
      </c>
      <c r="P6" s="136"/>
      <c r="Q6" s="137"/>
      <c r="R6" s="135" t="str">
        <f>IF(OR(R7="",T7=""),"",IF(R7=T7,"△",IF(R7&gt;T7,"○","●")))</f>
        <v>○</v>
      </c>
      <c r="S6" s="136"/>
      <c r="T6" s="137"/>
      <c r="U6" s="135" t="str">
        <f>IF(OR(U7="",W7=""),"",IF(U7=W7,"△",IF(U7&gt;W7,"○","●")))</f>
        <v>●</v>
      </c>
      <c r="V6" s="136"/>
      <c r="W6" s="137"/>
      <c r="X6" s="135" t="str">
        <f>IF(OR(X7="",Z7=""),"",IF(X7=Z7,"△",IF(X7&gt;Z7,"○","●")))</f>
        <v>○</v>
      </c>
      <c r="Y6" s="136"/>
      <c r="Z6" s="137"/>
      <c r="AA6" s="131"/>
      <c r="AB6" s="132"/>
      <c r="AC6" s="131"/>
      <c r="AD6" s="132"/>
      <c r="AE6" s="131"/>
      <c r="AF6" s="132"/>
      <c r="AG6" s="131"/>
      <c r="AH6" s="132"/>
      <c r="AI6" s="125"/>
      <c r="AJ6" s="126"/>
      <c r="AK6" s="141"/>
      <c r="AL6" s="50">
        <f>COUNTIF(C6:Z7,"○")*3</f>
        <v>12</v>
      </c>
      <c r="AM6" s="12">
        <f>SUM(C7+F7+I7+L7+O7+R7+U7+X7)</f>
        <v>17</v>
      </c>
      <c r="AN6" s="51"/>
      <c r="AO6" s="51"/>
    </row>
    <row r="7" spans="1:41" s="52" customFormat="1" ht="13.5">
      <c r="A7" s="119"/>
      <c r="B7" s="140"/>
      <c r="C7" s="160"/>
      <c r="D7" s="161"/>
      <c r="E7" s="162"/>
      <c r="F7" s="13">
        <v>2</v>
      </c>
      <c r="G7" s="14" t="s">
        <v>131</v>
      </c>
      <c r="H7" s="15">
        <v>1</v>
      </c>
      <c r="I7" s="13">
        <v>2</v>
      </c>
      <c r="J7" s="14" t="s">
        <v>131</v>
      </c>
      <c r="K7" s="15">
        <v>6</v>
      </c>
      <c r="L7" s="13">
        <v>3</v>
      </c>
      <c r="M7" s="14" t="s">
        <v>131</v>
      </c>
      <c r="N7" s="15">
        <v>1</v>
      </c>
      <c r="O7" s="13">
        <v>2</v>
      </c>
      <c r="P7" s="14" t="s">
        <v>131</v>
      </c>
      <c r="Q7" s="15">
        <v>2</v>
      </c>
      <c r="R7" s="13">
        <v>5</v>
      </c>
      <c r="S7" s="14" t="s">
        <v>131</v>
      </c>
      <c r="T7" s="15">
        <v>3</v>
      </c>
      <c r="U7" s="13">
        <v>0</v>
      </c>
      <c r="V7" s="14" t="s">
        <v>131</v>
      </c>
      <c r="W7" s="15">
        <v>6</v>
      </c>
      <c r="X7" s="13">
        <v>3</v>
      </c>
      <c r="Y7" s="14" t="s">
        <v>131</v>
      </c>
      <c r="Z7" s="15">
        <v>1</v>
      </c>
      <c r="AA7" s="133"/>
      <c r="AB7" s="134"/>
      <c r="AC7" s="133"/>
      <c r="AD7" s="134"/>
      <c r="AE7" s="133"/>
      <c r="AF7" s="134"/>
      <c r="AG7" s="133"/>
      <c r="AH7" s="134"/>
      <c r="AI7" s="127"/>
      <c r="AJ7" s="128"/>
      <c r="AK7" s="141"/>
      <c r="AL7" s="50">
        <f>COUNTIF(C6:Z7,"△")</f>
        <v>1</v>
      </c>
      <c r="AM7" s="12">
        <f>SUM(E7+H7+K7+N7+Q7+T7+W7+Z7)</f>
        <v>20</v>
      </c>
      <c r="AN7" s="51"/>
      <c r="AO7" s="51"/>
    </row>
    <row r="8" spans="1:41" s="52" customFormat="1" ht="13.5">
      <c r="A8" s="117">
        <v>2</v>
      </c>
      <c r="B8" s="138" t="s">
        <v>120</v>
      </c>
      <c r="C8" s="135" t="str">
        <f>IF(OR(C9="",E9=""),"",IF(C9=E9,"△",IF(C9&gt;E9,"○","●")))</f>
        <v>●</v>
      </c>
      <c r="D8" s="136"/>
      <c r="E8" s="137"/>
      <c r="F8" s="154">
        <f>IF(OR(F9="",H9=""),"",IF(F9=H9,"△",IF(F9&gt;H9,"○","●")))</f>
      </c>
      <c r="G8" s="155"/>
      <c r="H8" s="156"/>
      <c r="I8" s="135" t="str">
        <f>IF(OR(I9="",K9=""),"",IF(I9=K9,"△",IF(I9&gt;K9,"○","●")))</f>
        <v>●</v>
      </c>
      <c r="J8" s="136"/>
      <c r="K8" s="137"/>
      <c r="L8" s="135" t="str">
        <f>IF(OR(L9="",N9=""),"",IF(L9=N9,"△",IF(L9&gt;N9,"○","●")))</f>
        <v>○</v>
      </c>
      <c r="M8" s="136"/>
      <c r="N8" s="137"/>
      <c r="O8" s="135" t="str">
        <f>IF(OR(O9="",Q9=""),"",IF(O9=Q9,"△",IF(O9&gt;Q9,"○","●")))</f>
        <v>●</v>
      </c>
      <c r="P8" s="136"/>
      <c r="Q8" s="137"/>
      <c r="R8" s="135" t="str">
        <f>IF(OR(R9="",T9=""),"",IF(R9=T9,"△",IF(R9&gt;T9,"○","●")))</f>
        <v>○</v>
      </c>
      <c r="S8" s="136"/>
      <c r="T8" s="137"/>
      <c r="U8" s="135" t="str">
        <f>IF(OR(U9="",W9=""),"",IF(U9=W9,"△",IF(U9&gt;W9,"○","●")))</f>
        <v>○</v>
      </c>
      <c r="V8" s="136"/>
      <c r="W8" s="137"/>
      <c r="X8" s="135" t="str">
        <f>IF(OR(X9="",Z9=""),"",IF(X9=Z9,"△",IF(X9&gt;Z9,"○","●")))</f>
        <v>○</v>
      </c>
      <c r="Y8" s="136"/>
      <c r="Z8" s="137"/>
      <c r="AA8" s="129">
        <f>SUM(AL8:AL11)</f>
        <v>22</v>
      </c>
      <c r="AB8" s="130"/>
      <c r="AC8" s="129">
        <f>SUM(C9,F9,I9,L9,O9,R9,U9,X9,C11,F11,I11,L11,O11,R11,U11,X11)</f>
        <v>32</v>
      </c>
      <c r="AD8" s="130"/>
      <c r="AE8" s="129">
        <f>SUM(E9,H9,K9,N9,Q9,T9,W9,Z9,E11,Z11,W11,T11,Q11,N11,K11,H11)</f>
        <v>26</v>
      </c>
      <c r="AF8" s="130"/>
      <c r="AG8" s="129">
        <f>AC8-AE8</f>
        <v>6</v>
      </c>
      <c r="AH8" s="130"/>
      <c r="AI8" s="123">
        <v>5</v>
      </c>
      <c r="AJ8" s="124"/>
      <c r="AK8" s="141"/>
      <c r="AL8" s="50">
        <f>COUNTIF(C8:Z9,"○")*3</f>
        <v>12</v>
      </c>
      <c r="AM8" s="12">
        <f>SUM(C9+F9+I9+L9+O9+R9+U9+X9)</f>
        <v>19</v>
      </c>
      <c r="AN8" s="51"/>
      <c r="AO8" s="51"/>
    </row>
    <row r="9" spans="1:41" s="52" customFormat="1" ht="13.5">
      <c r="A9" s="118"/>
      <c r="B9" s="139"/>
      <c r="C9" s="13">
        <v>2</v>
      </c>
      <c r="D9" s="14" t="s">
        <v>131</v>
      </c>
      <c r="E9" s="15">
        <v>3</v>
      </c>
      <c r="F9" s="157"/>
      <c r="G9" s="158"/>
      <c r="H9" s="159"/>
      <c r="I9" s="13">
        <v>2</v>
      </c>
      <c r="J9" s="14" t="s">
        <v>131</v>
      </c>
      <c r="K9" s="15">
        <v>3</v>
      </c>
      <c r="L9" s="13">
        <v>7</v>
      </c>
      <c r="M9" s="14" t="s">
        <v>131</v>
      </c>
      <c r="N9" s="15">
        <v>0</v>
      </c>
      <c r="O9" s="13">
        <v>1</v>
      </c>
      <c r="P9" s="14" t="s">
        <v>131</v>
      </c>
      <c r="Q9" s="15">
        <v>4</v>
      </c>
      <c r="R9" s="13">
        <v>3</v>
      </c>
      <c r="S9" s="14" t="s">
        <v>131</v>
      </c>
      <c r="T9" s="15">
        <v>0</v>
      </c>
      <c r="U9" s="13">
        <v>2</v>
      </c>
      <c r="V9" s="14" t="s">
        <v>131</v>
      </c>
      <c r="W9" s="15">
        <v>1</v>
      </c>
      <c r="X9" s="13">
        <v>2</v>
      </c>
      <c r="Y9" s="14" t="s">
        <v>131</v>
      </c>
      <c r="Z9" s="15">
        <v>0</v>
      </c>
      <c r="AA9" s="131"/>
      <c r="AB9" s="132"/>
      <c r="AC9" s="131"/>
      <c r="AD9" s="132"/>
      <c r="AE9" s="131"/>
      <c r="AF9" s="132"/>
      <c r="AG9" s="131"/>
      <c r="AH9" s="132"/>
      <c r="AI9" s="125"/>
      <c r="AJ9" s="126"/>
      <c r="AK9" s="141"/>
      <c r="AL9" s="50">
        <f>COUNTIF(C8:Z9,"△")</f>
        <v>0</v>
      </c>
      <c r="AM9" s="12">
        <f>SUM(E9+H9+K9+N9+Q9+T9+W9+Z9)</f>
        <v>11</v>
      </c>
      <c r="AN9" s="51"/>
      <c r="AO9" s="51"/>
    </row>
    <row r="10" spans="1:41" s="52" customFormat="1" ht="13.5">
      <c r="A10" s="118"/>
      <c r="B10" s="139"/>
      <c r="C10" s="135" t="str">
        <f>IF(OR(C11="",E11=""),"",IF(C11=E11,"△",IF(C11&gt;E11,"○","●")))</f>
        <v>●</v>
      </c>
      <c r="D10" s="136"/>
      <c r="E10" s="137"/>
      <c r="F10" s="157"/>
      <c r="G10" s="158"/>
      <c r="H10" s="159"/>
      <c r="I10" s="135" t="str">
        <f>IF(OR(I11="",K11=""),"",IF(I11=K11,"△",IF(I11&gt;K11,"○","●")))</f>
        <v>△</v>
      </c>
      <c r="J10" s="136"/>
      <c r="K10" s="137"/>
      <c r="L10" s="135" t="str">
        <f>IF(OR(L11="",N11=""),"",IF(L11=N11,"△",IF(L11&gt;N11,"○","●")))</f>
        <v>○</v>
      </c>
      <c r="M10" s="136"/>
      <c r="N10" s="137"/>
      <c r="O10" s="135" t="str">
        <f>IF(OR(O11="",Q11=""),"",IF(O11=Q11,"△",IF(O11&gt;Q11,"○","●")))</f>
        <v>●</v>
      </c>
      <c r="P10" s="136"/>
      <c r="Q10" s="137"/>
      <c r="R10" s="135" t="str">
        <f>IF(OR(R11="",T11=""),"",IF(R11=T11,"△",IF(R11&gt;T11,"○","●")))</f>
        <v>○</v>
      </c>
      <c r="S10" s="136"/>
      <c r="T10" s="137"/>
      <c r="U10" s="135" t="str">
        <f>IF(OR(U11="",W11=""),"",IF(U11=W11,"△",IF(U11&gt;W11,"○","●")))</f>
        <v>●</v>
      </c>
      <c r="V10" s="136"/>
      <c r="W10" s="137"/>
      <c r="X10" s="135" t="str">
        <f>IF(OR(X11="",Z11=""),"",IF(X11=Z11,"△",IF(X11&gt;Z11,"○","●")))</f>
        <v>○</v>
      </c>
      <c r="Y10" s="136"/>
      <c r="Z10" s="137"/>
      <c r="AA10" s="131"/>
      <c r="AB10" s="132"/>
      <c r="AC10" s="131"/>
      <c r="AD10" s="132"/>
      <c r="AE10" s="131"/>
      <c r="AF10" s="132"/>
      <c r="AG10" s="131"/>
      <c r="AH10" s="132"/>
      <c r="AI10" s="125"/>
      <c r="AJ10" s="126"/>
      <c r="AK10" s="141"/>
      <c r="AL10" s="50">
        <f>COUNTIF(C10:Z11,"○")*3</f>
        <v>9</v>
      </c>
      <c r="AM10" s="12">
        <f>SUM(C11+F11+I11+L11+O11+R11+U11+X11)</f>
        <v>13</v>
      </c>
      <c r="AN10" s="51"/>
      <c r="AO10" s="51"/>
    </row>
    <row r="11" spans="1:41" s="52" customFormat="1" ht="13.5">
      <c r="A11" s="119"/>
      <c r="B11" s="140"/>
      <c r="C11" s="13">
        <v>1</v>
      </c>
      <c r="D11" s="14" t="s">
        <v>131</v>
      </c>
      <c r="E11" s="15">
        <v>2</v>
      </c>
      <c r="F11" s="160"/>
      <c r="G11" s="161"/>
      <c r="H11" s="162"/>
      <c r="I11" s="13">
        <v>1</v>
      </c>
      <c r="J11" s="14" t="s">
        <v>131</v>
      </c>
      <c r="K11" s="15">
        <v>1</v>
      </c>
      <c r="L11" s="13">
        <v>2</v>
      </c>
      <c r="M11" s="14" t="s">
        <v>131</v>
      </c>
      <c r="N11" s="15">
        <v>0</v>
      </c>
      <c r="O11" s="13">
        <v>1</v>
      </c>
      <c r="P11" s="14" t="s">
        <v>131</v>
      </c>
      <c r="Q11" s="15">
        <v>6</v>
      </c>
      <c r="R11" s="13">
        <v>4</v>
      </c>
      <c r="S11" s="14" t="s">
        <v>131</v>
      </c>
      <c r="T11" s="15">
        <v>1</v>
      </c>
      <c r="U11" s="13">
        <v>0</v>
      </c>
      <c r="V11" s="14" t="s">
        <v>131</v>
      </c>
      <c r="W11" s="15">
        <v>5</v>
      </c>
      <c r="X11" s="13">
        <v>4</v>
      </c>
      <c r="Y11" s="14" t="s">
        <v>131</v>
      </c>
      <c r="Z11" s="15">
        <v>0</v>
      </c>
      <c r="AA11" s="133"/>
      <c r="AB11" s="134"/>
      <c r="AC11" s="133"/>
      <c r="AD11" s="134"/>
      <c r="AE11" s="133"/>
      <c r="AF11" s="134"/>
      <c r="AG11" s="133"/>
      <c r="AH11" s="134"/>
      <c r="AI11" s="127"/>
      <c r="AJ11" s="128"/>
      <c r="AK11" s="141"/>
      <c r="AL11" s="50">
        <f>COUNTIF(C10:Z11,"△")</f>
        <v>1</v>
      </c>
      <c r="AM11" s="12">
        <f>SUM(E11+H11+K11+N11+Q11+T11+W11+Z11)</f>
        <v>15</v>
      </c>
      <c r="AN11" s="51"/>
      <c r="AO11" s="51"/>
    </row>
    <row r="12" spans="1:41" s="52" customFormat="1" ht="13.5" customHeight="1">
      <c r="A12" s="117">
        <v>3</v>
      </c>
      <c r="B12" s="138" t="s">
        <v>109</v>
      </c>
      <c r="C12" s="135" t="str">
        <f>IF(OR(C13="",E13=""),"",IF(C13=E13,"△",IF(C13&gt;E13,"○","●")))</f>
        <v>△</v>
      </c>
      <c r="D12" s="136"/>
      <c r="E12" s="137"/>
      <c r="F12" s="135" t="str">
        <f>IF(OR(F13="",H13=""),"",IF(F13=H13,"△",IF(F13&gt;H13,"○","●")))</f>
        <v>○</v>
      </c>
      <c r="G12" s="136"/>
      <c r="H12" s="137"/>
      <c r="I12" s="154">
        <f>IF(OR(I13="",K13=""),"",IF(I13=K13,"△",IF(I13&gt;K13,"○","●")))</f>
      </c>
      <c r="J12" s="155"/>
      <c r="K12" s="156"/>
      <c r="L12" s="135" t="str">
        <f>IF(OR(L13="",N13=""),"",IF(L13=N13,"△",IF(L13&gt;N13,"○","●")))</f>
        <v>○</v>
      </c>
      <c r="M12" s="136"/>
      <c r="N12" s="137"/>
      <c r="O12" s="135" t="str">
        <f>IF(OR(O13="",Q13=""),"",IF(O13=Q13,"△",IF(O13&gt;Q13,"○","●")))</f>
        <v>●</v>
      </c>
      <c r="P12" s="136"/>
      <c r="Q12" s="137"/>
      <c r="R12" s="135" t="str">
        <f>IF(OR(R13="",T13=""),"",IF(R13=T13,"△",IF(R13&gt;T13,"○","●")))</f>
        <v>○</v>
      </c>
      <c r="S12" s="136"/>
      <c r="T12" s="137"/>
      <c r="U12" s="135" t="str">
        <f>IF(OR(U13="",W13=""),"",IF(U13=W13,"△",IF(U13&gt;W13,"○","●")))</f>
        <v>●</v>
      </c>
      <c r="V12" s="136"/>
      <c r="W12" s="137"/>
      <c r="X12" s="135" t="str">
        <f>IF(OR(X13="",Z13=""),"",IF(X13=Z13,"△",IF(X13&gt;Z13,"○","●")))</f>
        <v>○</v>
      </c>
      <c r="Y12" s="136"/>
      <c r="Z12" s="137"/>
      <c r="AA12" s="129">
        <f>SUM(AL12:AL15)</f>
        <v>26</v>
      </c>
      <c r="AB12" s="130"/>
      <c r="AC12" s="129">
        <f>SUM(C13,F13,I13,L13,O13,R13,U13,X13,C15,F15,I15,L15,O15,R15,U15,X15)</f>
        <v>35</v>
      </c>
      <c r="AD12" s="130"/>
      <c r="AE12" s="129">
        <f>SUM(E13,H13,K13,N13,Q13,T13,W13,Z13,E15,Z15,W15,T15,Q15,N15,K15,H15)</f>
        <v>35</v>
      </c>
      <c r="AF12" s="130"/>
      <c r="AG12" s="129">
        <f>AC12-AE12</f>
        <v>0</v>
      </c>
      <c r="AH12" s="130"/>
      <c r="AI12" s="123">
        <v>4</v>
      </c>
      <c r="AJ12" s="124"/>
      <c r="AK12" s="141"/>
      <c r="AL12" s="50">
        <f>COUNTIF(C12:Z13,"○")*3</f>
        <v>12</v>
      </c>
      <c r="AM12" s="12">
        <f>SUM(C13+F13+I13+L13+O13+R13+U13+X13)</f>
        <v>18</v>
      </c>
      <c r="AN12" s="51"/>
      <c r="AO12" s="51"/>
    </row>
    <row r="13" spans="1:41" s="52" customFormat="1" ht="13.5" customHeight="1">
      <c r="A13" s="118"/>
      <c r="B13" s="139"/>
      <c r="C13" s="13">
        <v>2</v>
      </c>
      <c r="D13" s="14" t="s">
        <v>131</v>
      </c>
      <c r="E13" s="15">
        <v>2</v>
      </c>
      <c r="F13" s="13">
        <v>3</v>
      </c>
      <c r="G13" s="14" t="s">
        <v>131</v>
      </c>
      <c r="H13" s="15">
        <v>2</v>
      </c>
      <c r="I13" s="157"/>
      <c r="J13" s="158"/>
      <c r="K13" s="159"/>
      <c r="L13" s="13">
        <v>3</v>
      </c>
      <c r="M13" s="14" t="s">
        <v>131</v>
      </c>
      <c r="N13" s="15">
        <v>1</v>
      </c>
      <c r="O13" s="13">
        <v>1</v>
      </c>
      <c r="P13" s="14" t="s">
        <v>131</v>
      </c>
      <c r="Q13" s="15">
        <v>2</v>
      </c>
      <c r="R13" s="13">
        <v>2</v>
      </c>
      <c r="S13" s="14" t="s">
        <v>131</v>
      </c>
      <c r="T13" s="15">
        <v>1</v>
      </c>
      <c r="U13" s="13">
        <v>1</v>
      </c>
      <c r="V13" s="14" t="s">
        <v>131</v>
      </c>
      <c r="W13" s="15">
        <v>9</v>
      </c>
      <c r="X13" s="13">
        <v>6</v>
      </c>
      <c r="Y13" s="14" t="s">
        <v>131</v>
      </c>
      <c r="Z13" s="15">
        <v>1</v>
      </c>
      <c r="AA13" s="131"/>
      <c r="AB13" s="132"/>
      <c r="AC13" s="131"/>
      <c r="AD13" s="132"/>
      <c r="AE13" s="131"/>
      <c r="AF13" s="132"/>
      <c r="AG13" s="131"/>
      <c r="AH13" s="132"/>
      <c r="AI13" s="125"/>
      <c r="AJ13" s="126"/>
      <c r="AK13" s="141"/>
      <c r="AL13" s="50">
        <f>COUNTIF(C12:Z13,"△")</f>
        <v>1</v>
      </c>
      <c r="AM13" s="12">
        <f>SUM(E13+H13+K13+N13+Q13+T13+W13+Z13)</f>
        <v>18</v>
      </c>
      <c r="AN13" s="51"/>
      <c r="AO13" s="51"/>
    </row>
    <row r="14" spans="1:41" s="52" customFormat="1" ht="13.5" customHeight="1">
      <c r="A14" s="118"/>
      <c r="B14" s="139"/>
      <c r="C14" s="135" t="str">
        <f>IF(OR(C15="",E15=""),"",IF(C15=E15,"△",IF(C15&gt;E15,"○","●")))</f>
        <v>○</v>
      </c>
      <c r="D14" s="136"/>
      <c r="E14" s="137"/>
      <c r="F14" s="135" t="str">
        <f>IF(OR(F15="",H15=""),"",IF(F15=H15,"△",IF(F15&gt;H15,"○","●")))</f>
        <v>△</v>
      </c>
      <c r="G14" s="136"/>
      <c r="H14" s="137"/>
      <c r="I14" s="157"/>
      <c r="J14" s="158"/>
      <c r="K14" s="159"/>
      <c r="L14" s="135" t="str">
        <f>IF(OR(L15="",N15=""),"",IF(L15=N15,"△",IF(L15&gt;N15,"○","●")))</f>
        <v>○</v>
      </c>
      <c r="M14" s="136"/>
      <c r="N14" s="137"/>
      <c r="O14" s="135" t="str">
        <f>IF(OR(O15="",Q15=""),"",IF(O15=Q15,"△",IF(O15&gt;Q15,"○","●")))</f>
        <v>●</v>
      </c>
      <c r="P14" s="136"/>
      <c r="Q14" s="137"/>
      <c r="R14" s="135" t="str">
        <f>IF(OR(R15="",T15=""),"",IF(R15=T15,"△",IF(R15&gt;T15,"○","●")))</f>
        <v>○</v>
      </c>
      <c r="S14" s="136"/>
      <c r="T14" s="137"/>
      <c r="U14" s="135" t="str">
        <f>IF(OR(U15="",W15=""),"",IF(U15=W15,"△",IF(U15&gt;W15,"○","●")))</f>
        <v>●</v>
      </c>
      <c r="V14" s="136"/>
      <c r="W14" s="137"/>
      <c r="X14" s="135" t="str">
        <f>IF(OR(X15="",Z15=""),"",IF(X15=Z15,"△",IF(X15&gt;Z15,"○","●")))</f>
        <v>○</v>
      </c>
      <c r="Y14" s="136"/>
      <c r="Z14" s="137"/>
      <c r="AA14" s="131"/>
      <c r="AB14" s="132"/>
      <c r="AC14" s="131"/>
      <c r="AD14" s="132"/>
      <c r="AE14" s="131"/>
      <c r="AF14" s="132"/>
      <c r="AG14" s="131"/>
      <c r="AH14" s="132"/>
      <c r="AI14" s="125"/>
      <c r="AJ14" s="126"/>
      <c r="AK14" s="141"/>
      <c r="AL14" s="50">
        <f>COUNTIF(C14:Z15,"○")*3</f>
        <v>12</v>
      </c>
      <c r="AM14" s="12">
        <f>SUM(C15+F15+I15+L15+O15+R15+U15+X15)</f>
        <v>17</v>
      </c>
      <c r="AN14" s="51"/>
      <c r="AO14" s="51"/>
    </row>
    <row r="15" spans="1:41" s="52" customFormat="1" ht="13.5" customHeight="1">
      <c r="A15" s="119"/>
      <c r="B15" s="140"/>
      <c r="C15" s="13">
        <v>6</v>
      </c>
      <c r="D15" s="14" t="s">
        <v>131</v>
      </c>
      <c r="E15" s="15">
        <v>2</v>
      </c>
      <c r="F15" s="13">
        <v>1</v>
      </c>
      <c r="G15" s="14" t="s">
        <v>131</v>
      </c>
      <c r="H15" s="15">
        <v>1</v>
      </c>
      <c r="I15" s="160"/>
      <c r="J15" s="161"/>
      <c r="K15" s="162"/>
      <c r="L15" s="13">
        <v>3</v>
      </c>
      <c r="M15" s="14" t="s">
        <v>131</v>
      </c>
      <c r="N15" s="15">
        <v>0</v>
      </c>
      <c r="O15" s="13">
        <v>0</v>
      </c>
      <c r="P15" s="14" t="s">
        <v>131</v>
      </c>
      <c r="Q15" s="15">
        <v>2</v>
      </c>
      <c r="R15" s="13">
        <v>3</v>
      </c>
      <c r="S15" s="14" t="s">
        <v>131</v>
      </c>
      <c r="T15" s="15">
        <v>1</v>
      </c>
      <c r="U15" s="13">
        <v>0</v>
      </c>
      <c r="V15" s="14" t="s">
        <v>131</v>
      </c>
      <c r="W15" s="15">
        <v>11</v>
      </c>
      <c r="X15" s="13">
        <v>4</v>
      </c>
      <c r="Y15" s="14" t="s">
        <v>131</v>
      </c>
      <c r="Z15" s="15">
        <v>0</v>
      </c>
      <c r="AA15" s="133"/>
      <c r="AB15" s="134"/>
      <c r="AC15" s="133"/>
      <c r="AD15" s="134"/>
      <c r="AE15" s="133"/>
      <c r="AF15" s="134"/>
      <c r="AG15" s="133"/>
      <c r="AH15" s="134"/>
      <c r="AI15" s="127"/>
      <c r="AJ15" s="128"/>
      <c r="AK15" s="141"/>
      <c r="AL15" s="50">
        <f>COUNTIF(C14:Z15,"△")</f>
        <v>1</v>
      </c>
      <c r="AM15" s="12">
        <f>SUM(E15+H15+K15+N15+Q15+T15+W15+Z15)</f>
        <v>17</v>
      </c>
      <c r="AN15" s="51"/>
      <c r="AO15" s="51"/>
    </row>
    <row r="16" spans="1:41" s="52" customFormat="1" ht="13.5" customHeight="1">
      <c r="A16" s="117">
        <v>4</v>
      </c>
      <c r="B16" s="138" t="s">
        <v>121</v>
      </c>
      <c r="C16" s="135" t="str">
        <f>IF(OR(C17="",E17=""),"",IF(C17=E17,"△",IF(C17&gt;E17,"○","●")))</f>
        <v>●</v>
      </c>
      <c r="D16" s="136"/>
      <c r="E16" s="137"/>
      <c r="F16" s="135" t="str">
        <f>IF(OR(F17="",H17=""),"",IF(F17=H17,"△",IF(F17&gt;H17,"○","●")))</f>
        <v>●</v>
      </c>
      <c r="G16" s="136"/>
      <c r="H16" s="137"/>
      <c r="I16" s="135" t="str">
        <f>IF(OR(I17="",K17=""),"",IF(I17=K17,"△",IF(I17&gt;K17,"○","●")))</f>
        <v>●</v>
      </c>
      <c r="J16" s="136"/>
      <c r="K16" s="137"/>
      <c r="L16" s="154">
        <f>IF(OR(L17="",N17=""),"",IF(L17=N17,"△",IF(L17&gt;N17,"○","●")))</f>
      </c>
      <c r="M16" s="155"/>
      <c r="N16" s="156"/>
      <c r="O16" s="135" t="str">
        <f>IF(OR(O17="",Q17=""),"",IF(O17=Q17,"△",IF(O17&gt;Q17,"○","●")))</f>
        <v>●</v>
      </c>
      <c r="P16" s="136"/>
      <c r="Q16" s="137"/>
      <c r="R16" s="135" t="str">
        <f>IF(OR(R17="",T17=""),"",IF(R17=T17,"△",IF(R17&gt;T17,"○","●")))</f>
        <v>△</v>
      </c>
      <c r="S16" s="136"/>
      <c r="T16" s="137"/>
      <c r="U16" s="135" t="str">
        <f>IF(OR(U17="",W17=""),"",IF(U17=W17,"△",IF(U17&gt;W17,"○","●")))</f>
        <v>●</v>
      </c>
      <c r="V16" s="136"/>
      <c r="W16" s="137"/>
      <c r="X16" s="135" t="str">
        <f>IF(OR(X17="",Z17=""),"",IF(X17=Z17,"△",IF(X17&gt;Z17,"○","●")))</f>
        <v>●</v>
      </c>
      <c r="Y16" s="136"/>
      <c r="Z16" s="137"/>
      <c r="AA16" s="129">
        <f>SUM(AL16:AL19)</f>
        <v>1</v>
      </c>
      <c r="AB16" s="130"/>
      <c r="AC16" s="129">
        <f>SUM(C17,F17,I17,L17,O17,R17,U17,X17,C19,F19,I19,L19,O19,R19,U19,X19)</f>
        <v>7</v>
      </c>
      <c r="AD16" s="130"/>
      <c r="AE16" s="129">
        <f>SUM(E17,H17,K17,N17,Q17,T17,W17,Z17,E19,Z19,W19,T19,Q19,N19,K19,H19)</f>
        <v>86</v>
      </c>
      <c r="AF16" s="130"/>
      <c r="AG16" s="129">
        <f>AC16-AE16</f>
        <v>-79</v>
      </c>
      <c r="AH16" s="130"/>
      <c r="AI16" s="123">
        <v>8</v>
      </c>
      <c r="AJ16" s="124"/>
      <c r="AK16" s="141"/>
      <c r="AL16" s="50">
        <f>COUNTIF(C16:Z17,"○")*3</f>
        <v>0</v>
      </c>
      <c r="AM16" s="12">
        <f>SUM(C17+F17+I17+L17+O17+R17+U17+X17)</f>
        <v>4</v>
      </c>
      <c r="AN16" s="51"/>
      <c r="AO16" s="51"/>
    </row>
    <row r="17" spans="1:41" s="52" customFormat="1" ht="13.5" customHeight="1">
      <c r="A17" s="118"/>
      <c r="B17" s="139"/>
      <c r="C17" s="13">
        <v>1</v>
      </c>
      <c r="D17" s="14" t="s">
        <v>132</v>
      </c>
      <c r="E17" s="15">
        <v>7</v>
      </c>
      <c r="F17" s="13">
        <v>0</v>
      </c>
      <c r="G17" s="14" t="s">
        <v>132</v>
      </c>
      <c r="H17" s="15">
        <v>7</v>
      </c>
      <c r="I17" s="13">
        <v>1</v>
      </c>
      <c r="J17" s="14" t="s">
        <v>132</v>
      </c>
      <c r="K17" s="15">
        <v>3</v>
      </c>
      <c r="L17" s="157"/>
      <c r="M17" s="158"/>
      <c r="N17" s="159"/>
      <c r="O17" s="13">
        <v>0</v>
      </c>
      <c r="P17" s="14" t="s">
        <v>132</v>
      </c>
      <c r="Q17" s="15">
        <v>11</v>
      </c>
      <c r="R17" s="13">
        <v>0</v>
      </c>
      <c r="S17" s="14" t="s">
        <v>132</v>
      </c>
      <c r="T17" s="15">
        <v>0</v>
      </c>
      <c r="U17" s="13">
        <v>0</v>
      </c>
      <c r="V17" s="14" t="s">
        <v>132</v>
      </c>
      <c r="W17" s="15">
        <v>12</v>
      </c>
      <c r="X17" s="13">
        <v>2</v>
      </c>
      <c r="Y17" s="14" t="s">
        <v>132</v>
      </c>
      <c r="Z17" s="15">
        <v>3</v>
      </c>
      <c r="AA17" s="131"/>
      <c r="AB17" s="132"/>
      <c r="AC17" s="131"/>
      <c r="AD17" s="132"/>
      <c r="AE17" s="131"/>
      <c r="AF17" s="132"/>
      <c r="AG17" s="131"/>
      <c r="AH17" s="132"/>
      <c r="AI17" s="125"/>
      <c r="AJ17" s="126"/>
      <c r="AK17" s="141"/>
      <c r="AL17" s="50">
        <f>COUNTIF(C16:Z17,"△")</f>
        <v>1</v>
      </c>
      <c r="AM17" s="12">
        <f>SUM(E17+H17+K17+N17+Q17+T17+W17+Z17)</f>
        <v>43</v>
      </c>
      <c r="AN17" s="51"/>
      <c r="AO17" s="51"/>
    </row>
    <row r="18" spans="1:41" s="52" customFormat="1" ht="13.5" customHeight="1">
      <c r="A18" s="118"/>
      <c r="B18" s="139"/>
      <c r="C18" s="135" t="str">
        <f>IF(OR(C19="",E19=""),"",IF(C19=E19,"△",IF(C19&gt;E19,"○","●")))</f>
        <v>●</v>
      </c>
      <c r="D18" s="136"/>
      <c r="E18" s="137"/>
      <c r="F18" s="135" t="str">
        <f>IF(OR(F19="",H19=""),"",IF(F19=H19,"△",IF(F19&gt;H19,"○","●")))</f>
        <v>●</v>
      </c>
      <c r="G18" s="136"/>
      <c r="H18" s="137"/>
      <c r="I18" s="135" t="str">
        <f>IF(OR(I19="",K19=""),"",IF(I19=K19,"△",IF(I19&gt;K19,"○","●")))</f>
        <v>●</v>
      </c>
      <c r="J18" s="136"/>
      <c r="K18" s="137"/>
      <c r="L18" s="157"/>
      <c r="M18" s="158"/>
      <c r="N18" s="159"/>
      <c r="O18" s="135" t="str">
        <f>IF(OR(O19="",Q19=""),"",IF(O19=Q19,"△",IF(O19&gt;Q19,"○","●")))</f>
        <v>●</v>
      </c>
      <c r="P18" s="136"/>
      <c r="Q18" s="137"/>
      <c r="R18" s="135" t="str">
        <f>IF(OR(R19="",T19=""),"",IF(R19=T19,"△",IF(R19&gt;T19,"○","●")))</f>
        <v>●</v>
      </c>
      <c r="S18" s="136"/>
      <c r="T18" s="137"/>
      <c r="U18" s="135" t="str">
        <f>IF(OR(U19="",W19=""),"",IF(U19=W19,"△",IF(U19&gt;W19,"○","●")))</f>
        <v>●</v>
      </c>
      <c r="V18" s="136"/>
      <c r="W18" s="137"/>
      <c r="X18" s="135" t="str">
        <f>IF(OR(X19="",Z19=""),"",IF(X19=Z19,"△",IF(X19&gt;Z19,"○","●")))</f>
        <v>●</v>
      </c>
      <c r="Y18" s="136"/>
      <c r="Z18" s="137"/>
      <c r="AA18" s="131"/>
      <c r="AB18" s="132"/>
      <c r="AC18" s="131"/>
      <c r="AD18" s="132"/>
      <c r="AE18" s="131"/>
      <c r="AF18" s="132"/>
      <c r="AG18" s="131"/>
      <c r="AH18" s="132"/>
      <c r="AI18" s="125"/>
      <c r="AJ18" s="126"/>
      <c r="AK18" s="141"/>
      <c r="AL18" s="50">
        <f>COUNTIF(C18:Z19,"○")*3</f>
        <v>0</v>
      </c>
      <c r="AM18" s="12">
        <f>SUM(C19+F19+I19+L19+O19+R19+U19+X19)</f>
        <v>3</v>
      </c>
      <c r="AN18" s="51"/>
      <c r="AO18" s="51"/>
    </row>
    <row r="19" spans="1:41" s="52" customFormat="1" ht="13.5" customHeight="1">
      <c r="A19" s="119"/>
      <c r="B19" s="140"/>
      <c r="C19" s="13">
        <v>1</v>
      </c>
      <c r="D19" s="14" t="s">
        <v>132</v>
      </c>
      <c r="E19" s="15">
        <v>3</v>
      </c>
      <c r="F19" s="13">
        <v>0</v>
      </c>
      <c r="G19" s="14" t="s">
        <v>132</v>
      </c>
      <c r="H19" s="15">
        <v>2</v>
      </c>
      <c r="I19" s="13">
        <v>0</v>
      </c>
      <c r="J19" s="14" t="s">
        <v>132</v>
      </c>
      <c r="K19" s="15">
        <v>3</v>
      </c>
      <c r="L19" s="160"/>
      <c r="M19" s="161"/>
      <c r="N19" s="162"/>
      <c r="O19" s="13">
        <v>0</v>
      </c>
      <c r="P19" s="14" t="s">
        <v>132</v>
      </c>
      <c r="Q19" s="15">
        <v>10</v>
      </c>
      <c r="R19" s="13">
        <v>1</v>
      </c>
      <c r="S19" s="14" t="s">
        <v>132</v>
      </c>
      <c r="T19" s="15">
        <v>4</v>
      </c>
      <c r="U19" s="13">
        <v>0</v>
      </c>
      <c r="V19" s="14" t="s">
        <v>132</v>
      </c>
      <c r="W19" s="15">
        <v>19</v>
      </c>
      <c r="X19" s="13">
        <v>1</v>
      </c>
      <c r="Y19" s="14" t="s">
        <v>132</v>
      </c>
      <c r="Z19" s="15">
        <v>2</v>
      </c>
      <c r="AA19" s="133"/>
      <c r="AB19" s="134"/>
      <c r="AC19" s="133"/>
      <c r="AD19" s="134"/>
      <c r="AE19" s="133"/>
      <c r="AF19" s="134"/>
      <c r="AG19" s="133"/>
      <c r="AH19" s="134"/>
      <c r="AI19" s="127"/>
      <c r="AJ19" s="128"/>
      <c r="AK19" s="141"/>
      <c r="AL19" s="50">
        <f>COUNTIF(C18:Z19,"△")</f>
        <v>0</v>
      </c>
      <c r="AM19" s="12">
        <f>SUM(E19+H19+K19+N19+Q19+T19+W19+Z19)</f>
        <v>43</v>
      </c>
      <c r="AN19" s="51"/>
      <c r="AO19" s="51"/>
    </row>
    <row r="20" spans="1:41" s="52" customFormat="1" ht="13.5" customHeight="1">
      <c r="A20" s="145">
        <v>5</v>
      </c>
      <c r="B20" s="142" t="s">
        <v>122</v>
      </c>
      <c r="C20" s="169" t="str">
        <f>IF(OR(C21="",E21=""),"",IF(C21=E21,"△",IF(C21&gt;E21,"○","●")))</f>
        <v>●</v>
      </c>
      <c r="D20" s="170"/>
      <c r="E20" s="171"/>
      <c r="F20" s="169" t="str">
        <f>IF(OR(F21="",H21=""),"",IF(F21=H21,"△",IF(F21&gt;H21,"○","●")))</f>
        <v>○</v>
      </c>
      <c r="G20" s="170"/>
      <c r="H20" s="171"/>
      <c r="I20" s="169" t="str">
        <f>IF(OR(I21="",K21=""),"",IF(I21=K21,"△",IF(I21&gt;K21,"○","●")))</f>
        <v>○</v>
      </c>
      <c r="J20" s="170"/>
      <c r="K20" s="171"/>
      <c r="L20" s="169" t="str">
        <f>IF(OR(L21="",N21=""),"",IF(L21=N21,"△",IF(L21&gt;N21,"○","●")))</f>
        <v>○</v>
      </c>
      <c r="M20" s="170"/>
      <c r="N20" s="171"/>
      <c r="O20" s="172">
        <f>IF(OR(O21="",Q21=""),"",IF(O21=Q21,"△",IF(O21&gt;Q21,"○","●")))</f>
      </c>
      <c r="P20" s="173"/>
      <c r="Q20" s="174"/>
      <c r="R20" s="169" t="str">
        <f>IF(OR(R21="",T21=""),"",IF(R21=T21,"△",IF(R21&gt;T21,"○","●")))</f>
        <v>○</v>
      </c>
      <c r="S20" s="170"/>
      <c r="T20" s="171"/>
      <c r="U20" s="169" t="str">
        <f>IF(OR(U21="",W21=""),"",IF(U21=W21,"△",IF(U21&gt;W21,"○","●")))</f>
        <v>○</v>
      </c>
      <c r="V20" s="170"/>
      <c r="W20" s="171"/>
      <c r="X20" s="169" t="str">
        <f>IF(OR(X21="",Z21=""),"",IF(X21=Z21,"△",IF(X21&gt;Z21,"○","●")))</f>
        <v>○</v>
      </c>
      <c r="Y20" s="170"/>
      <c r="Z20" s="171"/>
      <c r="AA20" s="148">
        <f>SUM(AL20:AL23)</f>
        <v>37</v>
      </c>
      <c r="AB20" s="149"/>
      <c r="AC20" s="148">
        <f>SUM(C21,F21,I21,L21,O21,R21,U21,X21,C23,F23,I23,L23,O23,R23,U23,X23)</f>
        <v>74</v>
      </c>
      <c r="AD20" s="149"/>
      <c r="AE20" s="148">
        <f>SUM(E21,H21,K21,N21,Q21,T21,W21,Z21,E23,Z23,W23,T23,Q23,N23,K23,H23)</f>
        <v>13</v>
      </c>
      <c r="AF20" s="149"/>
      <c r="AG20" s="148">
        <f>AC20-AE20</f>
        <v>61</v>
      </c>
      <c r="AH20" s="149"/>
      <c r="AI20" s="163">
        <v>1</v>
      </c>
      <c r="AJ20" s="164"/>
      <c r="AK20" s="141"/>
      <c r="AL20" s="50">
        <f>COUNTIF(C20:Z21,"○")*3</f>
        <v>18</v>
      </c>
      <c r="AM20" s="12">
        <f>SUM(C21+F21+I21+L21+O21+R21+U21+X21)</f>
        <v>34</v>
      </c>
      <c r="AN20" s="51"/>
      <c r="AO20" s="51"/>
    </row>
    <row r="21" spans="1:41" s="52" customFormat="1" ht="13.5" customHeight="1">
      <c r="A21" s="146"/>
      <c r="B21" s="143"/>
      <c r="C21" s="47">
        <v>1</v>
      </c>
      <c r="D21" s="48" t="s">
        <v>132</v>
      </c>
      <c r="E21" s="49">
        <v>3</v>
      </c>
      <c r="F21" s="47">
        <v>4</v>
      </c>
      <c r="G21" s="48" t="s">
        <v>132</v>
      </c>
      <c r="H21" s="49">
        <v>1</v>
      </c>
      <c r="I21" s="47">
        <v>2</v>
      </c>
      <c r="J21" s="48" t="s">
        <v>132</v>
      </c>
      <c r="K21" s="49">
        <v>1</v>
      </c>
      <c r="L21" s="47">
        <v>11</v>
      </c>
      <c r="M21" s="48" t="s">
        <v>132</v>
      </c>
      <c r="N21" s="49">
        <v>0</v>
      </c>
      <c r="O21" s="175"/>
      <c r="P21" s="176"/>
      <c r="Q21" s="177"/>
      <c r="R21" s="47">
        <v>9</v>
      </c>
      <c r="S21" s="48" t="s">
        <v>132</v>
      </c>
      <c r="T21" s="49">
        <v>0</v>
      </c>
      <c r="U21" s="47">
        <v>2</v>
      </c>
      <c r="V21" s="48" t="s">
        <v>132</v>
      </c>
      <c r="W21" s="49">
        <v>1</v>
      </c>
      <c r="X21" s="47">
        <v>5</v>
      </c>
      <c r="Y21" s="48" t="s">
        <v>132</v>
      </c>
      <c r="Z21" s="49">
        <v>2</v>
      </c>
      <c r="AA21" s="150"/>
      <c r="AB21" s="151"/>
      <c r="AC21" s="150"/>
      <c r="AD21" s="151"/>
      <c r="AE21" s="150"/>
      <c r="AF21" s="151"/>
      <c r="AG21" s="150"/>
      <c r="AH21" s="151"/>
      <c r="AI21" s="165"/>
      <c r="AJ21" s="166"/>
      <c r="AK21" s="141"/>
      <c r="AL21" s="50">
        <f>COUNTIF(C20:Z21,"△")</f>
        <v>0</v>
      </c>
      <c r="AM21" s="12">
        <f>SUM(E21+H21+K21+N21+Q21+T21+W21+Z21)</f>
        <v>8</v>
      </c>
      <c r="AN21" s="51"/>
      <c r="AO21" s="51"/>
    </row>
    <row r="22" spans="1:41" s="52" customFormat="1" ht="13.5" customHeight="1">
      <c r="A22" s="146"/>
      <c r="B22" s="143"/>
      <c r="C22" s="169" t="str">
        <f>IF(OR(C23="",E23=""),"",IF(C23=E23,"△",IF(C23&gt;E23,"○","●")))</f>
        <v>△</v>
      </c>
      <c r="D22" s="170"/>
      <c r="E22" s="171"/>
      <c r="F22" s="169" t="str">
        <f>IF(OR(F23="",H23=""),"",IF(F23=H23,"△",IF(F23&gt;H23,"○","●")))</f>
        <v>○</v>
      </c>
      <c r="G22" s="170"/>
      <c r="H22" s="171"/>
      <c r="I22" s="169" t="str">
        <f>IF(OR(I23="",K23=""),"",IF(I23=K23,"△",IF(I23&gt;K23,"○","●")))</f>
        <v>○</v>
      </c>
      <c r="J22" s="170"/>
      <c r="K22" s="171"/>
      <c r="L22" s="169" t="str">
        <f>IF(OR(L23="",N23=""),"",IF(L23=N23,"△",IF(L23&gt;N23,"○","●")))</f>
        <v>○</v>
      </c>
      <c r="M22" s="170"/>
      <c r="N22" s="171"/>
      <c r="O22" s="175"/>
      <c r="P22" s="176"/>
      <c r="Q22" s="177"/>
      <c r="R22" s="169" t="str">
        <f>IF(OR(R23="",T23=""),"",IF(R23=T23,"△",IF(R23&gt;T23,"○","●")))</f>
        <v>○</v>
      </c>
      <c r="S22" s="170"/>
      <c r="T22" s="171"/>
      <c r="U22" s="169" t="str">
        <f>IF(OR(U23="",W23=""),"",IF(U23=W23,"△",IF(U23&gt;W23,"○","●")))</f>
        <v>○</v>
      </c>
      <c r="V22" s="170"/>
      <c r="W22" s="171"/>
      <c r="X22" s="169" t="str">
        <f>IF(OR(X23="",Z23=""),"",IF(X23=Z23,"△",IF(X23&gt;Z23,"○","●")))</f>
        <v>○</v>
      </c>
      <c r="Y22" s="170"/>
      <c r="Z22" s="171"/>
      <c r="AA22" s="150"/>
      <c r="AB22" s="151"/>
      <c r="AC22" s="150"/>
      <c r="AD22" s="151"/>
      <c r="AE22" s="150"/>
      <c r="AF22" s="151"/>
      <c r="AG22" s="150"/>
      <c r="AH22" s="151"/>
      <c r="AI22" s="165"/>
      <c r="AJ22" s="166"/>
      <c r="AK22" s="141"/>
      <c r="AL22" s="50">
        <f>COUNTIF(C22:Z23,"○")*3</f>
        <v>18</v>
      </c>
      <c r="AM22" s="12">
        <f>SUM(C23+F23+I23+L23+O23+R23+U23+X23)</f>
        <v>40</v>
      </c>
      <c r="AN22" s="51"/>
      <c r="AO22" s="51"/>
    </row>
    <row r="23" spans="1:41" s="52" customFormat="1" ht="13.5" customHeight="1">
      <c r="A23" s="147"/>
      <c r="B23" s="144"/>
      <c r="C23" s="47">
        <v>2</v>
      </c>
      <c r="D23" s="48" t="s">
        <v>132</v>
      </c>
      <c r="E23" s="49">
        <v>2</v>
      </c>
      <c r="F23" s="47">
        <v>6</v>
      </c>
      <c r="G23" s="48" t="s">
        <v>132</v>
      </c>
      <c r="H23" s="49">
        <v>1</v>
      </c>
      <c r="I23" s="47">
        <v>2</v>
      </c>
      <c r="J23" s="48" t="s">
        <v>132</v>
      </c>
      <c r="K23" s="49">
        <v>0</v>
      </c>
      <c r="L23" s="47">
        <v>10</v>
      </c>
      <c r="M23" s="48" t="s">
        <v>132</v>
      </c>
      <c r="N23" s="49">
        <v>0</v>
      </c>
      <c r="O23" s="178"/>
      <c r="P23" s="179"/>
      <c r="Q23" s="180"/>
      <c r="R23" s="47">
        <v>14</v>
      </c>
      <c r="S23" s="48" t="s">
        <v>132</v>
      </c>
      <c r="T23" s="49">
        <v>0</v>
      </c>
      <c r="U23" s="47">
        <v>3</v>
      </c>
      <c r="V23" s="48" t="s">
        <v>132</v>
      </c>
      <c r="W23" s="49">
        <v>0</v>
      </c>
      <c r="X23" s="47">
        <v>3</v>
      </c>
      <c r="Y23" s="48" t="s">
        <v>132</v>
      </c>
      <c r="Z23" s="49">
        <v>2</v>
      </c>
      <c r="AA23" s="152"/>
      <c r="AB23" s="153"/>
      <c r="AC23" s="152"/>
      <c r="AD23" s="153"/>
      <c r="AE23" s="152"/>
      <c r="AF23" s="153"/>
      <c r="AG23" s="152"/>
      <c r="AH23" s="153"/>
      <c r="AI23" s="167"/>
      <c r="AJ23" s="168"/>
      <c r="AK23" s="141"/>
      <c r="AL23" s="50">
        <f>COUNTIF(C22:Z23,"△")</f>
        <v>1</v>
      </c>
      <c r="AM23" s="12">
        <f>SUM(E23+H23+K23+N23+Q23+T23+W23+Z23)</f>
        <v>5</v>
      </c>
      <c r="AN23" s="51"/>
      <c r="AO23" s="51"/>
    </row>
    <row r="24" spans="1:41" s="52" customFormat="1" ht="13.5" customHeight="1">
      <c r="A24" s="117">
        <v>6</v>
      </c>
      <c r="B24" s="120" t="s">
        <v>168</v>
      </c>
      <c r="C24" s="135" t="str">
        <f>IF(OR(C25="",E25=""),"",IF(C25=E25,"△",IF(C25&gt;E25,"○","●")))</f>
        <v>●</v>
      </c>
      <c r="D24" s="136"/>
      <c r="E24" s="137"/>
      <c r="F24" s="135" t="str">
        <f>IF(OR(F25="",H25=""),"",IF(F25=H25,"△",IF(F25&gt;H25,"○","●")))</f>
        <v>●</v>
      </c>
      <c r="G24" s="136"/>
      <c r="H24" s="137"/>
      <c r="I24" s="135" t="str">
        <f>IF(OR(I25="",K25=""),"",IF(I25=K25,"△",IF(I25&gt;K25,"○","●")))</f>
        <v>●</v>
      </c>
      <c r="J24" s="136"/>
      <c r="K24" s="137"/>
      <c r="L24" s="135" t="str">
        <f>IF(OR(L25="",N25=""),"",IF(L25=N25,"△",IF(L25&gt;N25,"○","●")))</f>
        <v>△</v>
      </c>
      <c r="M24" s="136"/>
      <c r="N24" s="137"/>
      <c r="O24" s="135" t="str">
        <f>IF(OR(O25="",Q25=""),"",IF(O25=Q25,"△",IF(O25&gt;Q25,"○","●")))</f>
        <v>●</v>
      </c>
      <c r="P24" s="136"/>
      <c r="Q24" s="137"/>
      <c r="R24" s="154">
        <f>IF(OR(R25="",T25=""),"",IF(R25=T25,"△",IF(R25&gt;T25,"○","●")))</f>
      </c>
      <c r="S24" s="155"/>
      <c r="T24" s="156"/>
      <c r="U24" s="135" t="str">
        <f>IF(OR(U25="",W25=""),"",IF(U25=W25,"△",IF(U25&gt;W25,"○","●")))</f>
        <v>●</v>
      </c>
      <c r="V24" s="136"/>
      <c r="W24" s="137"/>
      <c r="X24" s="135" t="str">
        <f>IF(OR(X25="",Z25=""),"",IF(X25=Z25,"△",IF(X25&gt;Z25,"○","●")))</f>
        <v>●</v>
      </c>
      <c r="Y24" s="136"/>
      <c r="Z24" s="137"/>
      <c r="AA24" s="129">
        <f>SUM(AL24:AL27)</f>
        <v>4</v>
      </c>
      <c r="AB24" s="130"/>
      <c r="AC24" s="129">
        <f>SUM(C25,F25,I25,L25,O25,R25,U25,X25,C27,F27,I27,L27,O27,R27,U27,X27)</f>
        <v>13</v>
      </c>
      <c r="AD24" s="130"/>
      <c r="AE24" s="129">
        <f>SUM(E25,H25,K25,N25,Q25,T25,W25,Z25,E27,Z27,W27,T27,Q27,N27,K27,H27)</f>
        <v>65</v>
      </c>
      <c r="AF24" s="130"/>
      <c r="AG24" s="129">
        <f>AC24-AE24</f>
        <v>-52</v>
      </c>
      <c r="AH24" s="130"/>
      <c r="AI24" s="123">
        <v>7</v>
      </c>
      <c r="AJ24" s="124"/>
      <c r="AK24" s="141"/>
      <c r="AL24" s="50">
        <f>COUNTIF(C24:Z25,"○")*3</f>
        <v>0</v>
      </c>
      <c r="AM24" s="12">
        <f>SUM(C25+F25+I25+L25+O25+R25+U25+X25)</f>
        <v>2</v>
      </c>
      <c r="AN24" s="51"/>
      <c r="AO24" s="51"/>
    </row>
    <row r="25" spans="1:41" s="52" customFormat="1" ht="13.5" customHeight="1">
      <c r="A25" s="118"/>
      <c r="B25" s="121"/>
      <c r="C25" s="13">
        <v>0</v>
      </c>
      <c r="D25" s="14" t="s">
        <v>132</v>
      </c>
      <c r="E25" s="15">
        <v>1</v>
      </c>
      <c r="F25" s="13">
        <v>0</v>
      </c>
      <c r="G25" s="14" t="s">
        <v>132</v>
      </c>
      <c r="H25" s="15">
        <v>3</v>
      </c>
      <c r="I25" s="13">
        <v>1</v>
      </c>
      <c r="J25" s="14" t="s">
        <v>132</v>
      </c>
      <c r="K25" s="15">
        <v>2</v>
      </c>
      <c r="L25" s="13">
        <v>0</v>
      </c>
      <c r="M25" s="14" t="s">
        <v>132</v>
      </c>
      <c r="N25" s="15">
        <v>0</v>
      </c>
      <c r="O25" s="13">
        <v>0</v>
      </c>
      <c r="P25" s="14" t="s">
        <v>132</v>
      </c>
      <c r="Q25" s="15">
        <v>9</v>
      </c>
      <c r="R25" s="157"/>
      <c r="S25" s="158"/>
      <c r="T25" s="159"/>
      <c r="U25" s="13">
        <v>1</v>
      </c>
      <c r="V25" s="14" t="s">
        <v>132</v>
      </c>
      <c r="W25" s="15">
        <v>9</v>
      </c>
      <c r="X25" s="13">
        <v>0</v>
      </c>
      <c r="Y25" s="14" t="s">
        <v>172</v>
      </c>
      <c r="Z25" s="15">
        <v>1</v>
      </c>
      <c r="AA25" s="131"/>
      <c r="AB25" s="132"/>
      <c r="AC25" s="131"/>
      <c r="AD25" s="132"/>
      <c r="AE25" s="131"/>
      <c r="AF25" s="132"/>
      <c r="AG25" s="131"/>
      <c r="AH25" s="132"/>
      <c r="AI25" s="125"/>
      <c r="AJ25" s="126"/>
      <c r="AK25" s="141"/>
      <c r="AL25" s="50">
        <f>COUNTIF(C24:Z25,"△")</f>
        <v>1</v>
      </c>
      <c r="AM25" s="12">
        <f>SUM(E25+H25+K25+N25+Q25+T25+W25+Z25)</f>
        <v>25</v>
      </c>
      <c r="AN25" s="51"/>
      <c r="AO25" s="51"/>
    </row>
    <row r="26" spans="1:41" s="52" customFormat="1" ht="13.5" customHeight="1">
      <c r="A26" s="118"/>
      <c r="B26" s="121"/>
      <c r="C26" s="135" t="str">
        <f>IF(OR(C27="",E27=""),"",IF(C27=E27,"△",IF(C27&gt;E27,"○","●")))</f>
        <v>●</v>
      </c>
      <c r="D26" s="136"/>
      <c r="E26" s="137"/>
      <c r="F26" s="135" t="str">
        <f>IF(OR(F27="",H27=""),"",IF(F27=H27,"△",IF(F27&gt;H27,"○","●")))</f>
        <v>●</v>
      </c>
      <c r="G26" s="136"/>
      <c r="H26" s="137"/>
      <c r="I26" s="135" t="str">
        <f>IF(OR(I27="",K27=""),"",IF(I27=K27,"△",IF(I27&gt;K27,"○","●")))</f>
        <v>●</v>
      </c>
      <c r="J26" s="136"/>
      <c r="K26" s="137"/>
      <c r="L26" s="135" t="str">
        <f>IF(OR(L27="",N27=""),"",IF(L27=N27,"△",IF(L27&gt;N27,"○","●")))</f>
        <v>○</v>
      </c>
      <c r="M26" s="136"/>
      <c r="N26" s="137"/>
      <c r="O26" s="135" t="str">
        <f>IF(OR(O27="",Q27=""),"",IF(O27=Q27,"△",IF(O27&gt;Q27,"○","●")))</f>
        <v>●</v>
      </c>
      <c r="P26" s="136"/>
      <c r="Q26" s="137"/>
      <c r="R26" s="157"/>
      <c r="S26" s="158"/>
      <c r="T26" s="159"/>
      <c r="U26" s="135" t="str">
        <f>IF(OR(U27="",W27=""),"",IF(U27=W27,"△",IF(U27&gt;W27,"○","●")))</f>
        <v>●</v>
      </c>
      <c r="V26" s="136"/>
      <c r="W26" s="137"/>
      <c r="X26" s="135" t="str">
        <f>IF(OR(X27="",Z27=""),"",IF(X27=Z27,"△",IF(X27&gt;Z27,"○","●")))</f>
        <v>●</v>
      </c>
      <c r="Y26" s="136"/>
      <c r="Z26" s="137"/>
      <c r="AA26" s="131"/>
      <c r="AB26" s="132"/>
      <c r="AC26" s="131"/>
      <c r="AD26" s="132"/>
      <c r="AE26" s="131"/>
      <c r="AF26" s="132"/>
      <c r="AG26" s="131"/>
      <c r="AH26" s="132"/>
      <c r="AI26" s="125"/>
      <c r="AJ26" s="126"/>
      <c r="AK26" s="141"/>
      <c r="AL26" s="50">
        <f>COUNTIF(C26:Z27,"○")*3</f>
        <v>3</v>
      </c>
      <c r="AM26" s="12">
        <f>SUM(C27+F27+I27+L27+O27+R27+U27+X27)</f>
        <v>11</v>
      </c>
      <c r="AN26" s="51"/>
      <c r="AO26" s="51"/>
    </row>
    <row r="27" spans="1:41" s="52" customFormat="1" ht="13.5" customHeight="1">
      <c r="A27" s="119"/>
      <c r="B27" s="122"/>
      <c r="C27" s="13">
        <v>3</v>
      </c>
      <c r="D27" s="14" t="s">
        <v>132</v>
      </c>
      <c r="E27" s="15">
        <v>5</v>
      </c>
      <c r="F27" s="13">
        <v>1</v>
      </c>
      <c r="G27" s="14" t="s">
        <v>132</v>
      </c>
      <c r="H27" s="15">
        <v>4</v>
      </c>
      <c r="I27" s="13">
        <v>1</v>
      </c>
      <c r="J27" s="14" t="s">
        <v>132</v>
      </c>
      <c r="K27" s="15">
        <v>3</v>
      </c>
      <c r="L27" s="13">
        <v>4</v>
      </c>
      <c r="M27" s="14" t="s">
        <v>132</v>
      </c>
      <c r="N27" s="15">
        <v>1</v>
      </c>
      <c r="O27" s="13">
        <v>0</v>
      </c>
      <c r="P27" s="14" t="s">
        <v>132</v>
      </c>
      <c r="Q27" s="15">
        <v>14</v>
      </c>
      <c r="R27" s="160"/>
      <c r="S27" s="161"/>
      <c r="T27" s="162"/>
      <c r="U27" s="13">
        <v>0</v>
      </c>
      <c r="V27" s="14" t="s">
        <v>132</v>
      </c>
      <c r="W27" s="15">
        <v>9</v>
      </c>
      <c r="X27" s="13">
        <v>2</v>
      </c>
      <c r="Y27" s="14" t="s">
        <v>171</v>
      </c>
      <c r="Z27" s="15">
        <v>4</v>
      </c>
      <c r="AA27" s="133"/>
      <c r="AB27" s="134"/>
      <c r="AC27" s="133"/>
      <c r="AD27" s="134"/>
      <c r="AE27" s="133"/>
      <c r="AF27" s="134"/>
      <c r="AG27" s="133"/>
      <c r="AH27" s="134"/>
      <c r="AI27" s="127"/>
      <c r="AJ27" s="128"/>
      <c r="AK27" s="141"/>
      <c r="AL27" s="50">
        <f>COUNTIF(C26:Z27,"△")</f>
        <v>0</v>
      </c>
      <c r="AM27" s="12">
        <f>SUM(E27+H27+K27+N27+Q27+T27+W27+Z27)</f>
        <v>40</v>
      </c>
      <c r="AN27" s="51"/>
      <c r="AO27" s="51"/>
    </row>
    <row r="28" spans="1:41" s="52" customFormat="1" ht="13.5" customHeight="1">
      <c r="A28" s="117">
        <v>7</v>
      </c>
      <c r="B28" s="138" t="s">
        <v>124</v>
      </c>
      <c r="C28" s="135" t="str">
        <f>IF(OR(C29="",E29=""),"",IF(C29=E29,"△",IF(C29&gt;E29,"○","●")))</f>
        <v>○</v>
      </c>
      <c r="D28" s="136"/>
      <c r="E28" s="137"/>
      <c r="F28" s="135" t="str">
        <f>IF(OR(F29="",H29=""),"",IF(F29=H29,"△",IF(F29&gt;H29,"○","●")))</f>
        <v>●</v>
      </c>
      <c r="G28" s="136"/>
      <c r="H28" s="137"/>
      <c r="I28" s="135" t="str">
        <f>IF(OR(I29="",K29=""),"",IF(I29=K29,"△",IF(I29&gt;K29,"○","●")))</f>
        <v>○</v>
      </c>
      <c r="J28" s="136"/>
      <c r="K28" s="137"/>
      <c r="L28" s="135" t="str">
        <f>IF(OR(L29="",N29=""),"",IF(L29=N29,"△",IF(L29&gt;N29,"○","●")))</f>
        <v>○</v>
      </c>
      <c r="M28" s="136"/>
      <c r="N28" s="137"/>
      <c r="O28" s="135" t="str">
        <f>IF(OR(O29="",Q29=""),"",IF(O29=Q29,"△",IF(O29&gt;Q29,"○","●")))</f>
        <v>●</v>
      </c>
      <c r="P28" s="136"/>
      <c r="Q28" s="137"/>
      <c r="R28" s="135" t="str">
        <f>IF(OR(R29="",T29=""),"",IF(R29=T29,"△",IF(R29&gt;T29,"○","●")))</f>
        <v>○</v>
      </c>
      <c r="S28" s="136"/>
      <c r="T28" s="137"/>
      <c r="U28" s="154">
        <f>IF(OR(U29="",W29=""),"",IF(U29=W29,"△",IF(U29&gt;W29,"○","●")))</f>
      </c>
      <c r="V28" s="155"/>
      <c r="W28" s="156"/>
      <c r="X28" s="135" t="str">
        <f>IF(OR(X29="",Z29=""),"",IF(X29=Z29,"△",IF(X29&gt;Z29,"○","●")))</f>
        <v>○</v>
      </c>
      <c r="Y28" s="136"/>
      <c r="Z28" s="137"/>
      <c r="AA28" s="129">
        <f>SUM(AL28:AL31)</f>
        <v>33</v>
      </c>
      <c r="AB28" s="130"/>
      <c r="AC28" s="129">
        <f>SUM(C29,F29,I29,L29,O29,R29,U29,X29,C31,F31,I31,L31,O31,R31,U31,X31)</f>
        <v>93</v>
      </c>
      <c r="AD28" s="130"/>
      <c r="AE28" s="129">
        <f>SUM(E29,H29,K29,N29,Q29,T29,W29,Z29,E31,Z31,W31,T31,Q31,N31,K31,H31)</f>
        <v>10</v>
      </c>
      <c r="AF28" s="130"/>
      <c r="AG28" s="129">
        <f>AC28-AE28</f>
        <v>83</v>
      </c>
      <c r="AH28" s="130"/>
      <c r="AI28" s="123">
        <v>2</v>
      </c>
      <c r="AJ28" s="124"/>
      <c r="AK28" s="141"/>
      <c r="AL28" s="50">
        <f>COUNTIF(C28:Z29,"○")*3</f>
        <v>15</v>
      </c>
      <c r="AM28" s="12">
        <f>SUM(C29+F29+I29+L29+O29+R29+U29+X29)</f>
        <v>39</v>
      </c>
      <c r="AN28" s="51"/>
      <c r="AO28" s="51"/>
    </row>
    <row r="29" spans="1:41" s="52" customFormat="1" ht="13.5" customHeight="1">
      <c r="A29" s="118"/>
      <c r="B29" s="139"/>
      <c r="C29" s="13">
        <v>4</v>
      </c>
      <c r="D29" s="14" t="s">
        <v>132</v>
      </c>
      <c r="E29" s="15">
        <v>0</v>
      </c>
      <c r="F29" s="13">
        <v>1</v>
      </c>
      <c r="G29" s="14" t="s">
        <v>132</v>
      </c>
      <c r="H29" s="15">
        <v>2</v>
      </c>
      <c r="I29" s="13">
        <v>9</v>
      </c>
      <c r="J29" s="14" t="s">
        <v>132</v>
      </c>
      <c r="K29" s="15">
        <v>1</v>
      </c>
      <c r="L29" s="13">
        <v>12</v>
      </c>
      <c r="M29" s="14" t="s">
        <v>132</v>
      </c>
      <c r="N29" s="15">
        <v>0</v>
      </c>
      <c r="O29" s="13">
        <v>1</v>
      </c>
      <c r="P29" s="14" t="s">
        <v>132</v>
      </c>
      <c r="Q29" s="15">
        <v>2</v>
      </c>
      <c r="R29" s="13">
        <v>9</v>
      </c>
      <c r="S29" s="14" t="s">
        <v>132</v>
      </c>
      <c r="T29" s="15">
        <v>1</v>
      </c>
      <c r="U29" s="157"/>
      <c r="V29" s="158"/>
      <c r="W29" s="159"/>
      <c r="X29" s="13">
        <v>3</v>
      </c>
      <c r="Y29" s="14" t="s">
        <v>132</v>
      </c>
      <c r="Z29" s="15">
        <v>0</v>
      </c>
      <c r="AA29" s="131"/>
      <c r="AB29" s="132"/>
      <c r="AC29" s="131"/>
      <c r="AD29" s="132"/>
      <c r="AE29" s="131"/>
      <c r="AF29" s="132"/>
      <c r="AG29" s="131"/>
      <c r="AH29" s="132"/>
      <c r="AI29" s="125"/>
      <c r="AJ29" s="126"/>
      <c r="AK29" s="141"/>
      <c r="AL29" s="50">
        <f>COUNTIF(C28:Z29,"△")</f>
        <v>0</v>
      </c>
      <c r="AM29" s="12">
        <f>SUM(E29+H29+K29+N29+Q29+T29+W29+Z29)</f>
        <v>6</v>
      </c>
      <c r="AN29" s="51"/>
      <c r="AO29" s="51"/>
    </row>
    <row r="30" spans="1:41" s="52" customFormat="1" ht="13.5" customHeight="1">
      <c r="A30" s="118"/>
      <c r="B30" s="139"/>
      <c r="C30" s="135" t="str">
        <f>IF(OR(C31="",E31=""),"",IF(C31=E31,"△",IF(C31&gt;E31,"○","●")))</f>
        <v>○</v>
      </c>
      <c r="D30" s="136"/>
      <c r="E30" s="137"/>
      <c r="F30" s="135" t="str">
        <f>IF(OR(F31="",H31=""),"",IF(F31=H31,"△",IF(F31&gt;H31,"○","●")))</f>
        <v>○</v>
      </c>
      <c r="G30" s="136"/>
      <c r="H30" s="137"/>
      <c r="I30" s="135" t="str">
        <f>IF(OR(I31="",K31=""),"",IF(I31=K31,"△",IF(I31&gt;K31,"○","●")))</f>
        <v>○</v>
      </c>
      <c r="J30" s="136"/>
      <c r="K30" s="137"/>
      <c r="L30" s="135" t="str">
        <f>IF(OR(L31="",N31=""),"",IF(L31=N31,"△",IF(L31&gt;N31,"○","●")))</f>
        <v>○</v>
      </c>
      <c r="M30" s="136"/>
      <c r="N30" s="137"/>
      <c r="O30" s="135" t="str">
        <f>IF(OR(O31="",Q31=""),"",IF(O31=Q31,"△",IF(O31&gt;Q31,"○","●")))</f>
        <v>●</v>
      </c>
      <c r="P30" s="136"/>
      <c r="Q30" s="137"/>
      <c r="R30" s="135" t="str">
        <f>IF(OR(R31="",T31=""),"",IF(R31=T31,"△",IF(R31&gt;T31,"○","●")))</f>
        <v>○</v>
      </c>
      <c r="S30" s="136"/>
      <c r="T30" s="137"/>
      <c r="U30" s="157"/>
      <c r="V30" s="158"/>
      <c r="W30" s="159"/>
      <c r="X30" s="135" t="str">
        <f>IF(OR(X31="",Z31=""),"",IF(X31=Z31,"△",IF(X31&gt;Z31,"○","●")))</f>
        <v>○</v>
      </c>
      <c r="Y30" s="136"/>
      <c r="Z30" s="137"/>
      <c r="AA30" s="131"/>
      <c r="AB30" s="132"/>
      <c r="AC30" s="131"/>
      <c r="AD30" s="132"/>
      <c r="AE30" s="131"/>
      <c r="AF30" s="132"/>
      <c r="AG30" s="131"/>
      <c r="AH30" s="132"/>
      <c r="AI30" s="125"/>
      <c r="AJ30" s="126"/>
      <c r="AK30" s="141"/>
      <c r="AL30" s="50">
        <f>COUNTIF(C30:Z31,"○")*3</f>
        <v>18</v>
      </c>
      <c r="AM30" s="12">
        <f>SUM(C31+F31+I31+L31+O31+R31+U31+X31)</f>
        <v>54</v>
      </c>
      <c r="AN30" s="51"/>
      <c r="AO30" s="51"/>
    </row>
    <row r="31" spans="1:41" s="52" customFormat="1" ht="13.5" customHeight="1">
      <c r="A31" s="119"/>
      <c r="B31" s="140"/>
      <c r="C31" s="13">
        <v>6</v>
      </c>
      <c r="D31" s="14" t="s">
        <v>132</v>
      </c>
      <c r="E31" s="15">
        <v>0</v>
      </c>
      <c r="F31" s="13">
        <v>5</v>
      </c>
      <c r="G31" s="14" t="s">
        <v>132</v>
      </c>
      <c r="H31" s="15">
        <v>0</v>
      </c>
      <c r="I31" s="13">
        <v>11</v>
      </c>
      <c r="J31" s="14" t="s">
        <v>132</v>
      </c>
      <c r="K31" s="15">
        <v>0</v>
      </c>
      <c r="L31" s="13">
        <v>19</v>
      </c>
      <c r="M31" s="14" t="s">
        <v>132</v>
      </c>
      <c r="N31" s="15">
        <v>0</v>
      </c>
      <c r="O31" s="13">
        <v>0</v>
      </c>
      <c r="P31" s="14" t="s">
        <v>132</v>
      </c>
      <c r="Q31" s="15">
        <v>3</v>
      </c>
      <c r="R31" s="13">
        <v>9</v>
      </c>
      <c r="S31" s="14" t="s">
        <v>132</v>
      </c>
      <c r="T31" s="15">
        <v>0</v>
      </c>
      <c r="U31" s="160"/>
      <c r="V31" s="161"/>
      <c r="W31" s="162"/>
      <c r="X31" s="13">
        <v>4</v>
      </c>
      <c r="Y31" s="14" t="s">
        <v>132</v>
      </c>
      <c r="Z31" s="15">
        <v>1</v>
      </c>
      <c r="AA31" s="133"/>
      <c r="AB31" s="134"/>
      <c r="AC31" s="133"/>
      <c r="AD31" s="134"/>
      <c r="AE31" s="133"/>
      <c r="AF31" s="134"/>
      <c r="AG31" s="133"/>
      <c r="AH31" s="134"/>
      <c r="AI31" s="127"/>
      <c r="AJ31" s="128"/>
      <c r="AK31" s="141"/>
      <c r="AL31" s="50">
        <f>COUNTIF(C30:Z31,"△")</f>
        <v>0</v>
      </c>
      <c r="AM31" s="12">
        <f>SUM(E31+H31+K31+N31+Q31+T31+W31+Z31)</f>
        <v>4</v>
      </c>
      <c r="AN31" s="51"/>
      <c r="AO31" s="51"/>
    </row>
    <row r="32" spans="1:41" s="52" customFormat="1" ht="13.5" customHeight="1">
      <c r="A32" s="117">
        <v>8</v>
      </c>
      <c r="B32" s="120" t="s">
        <v>133</v>
      </c>
      <c r="C32" s="135" t="str">
        <f>IF(OR(C33="",E33=""),"",IF(C33=E33,"△",IF(C33&gt;E33,"○","●")))</f>
        <v>○</v>
      </c>
      <c r="D32" s="136"/>
      <c r="E32" s="137"/>
      <c r="F32" s="135" t="str">
        <f>IF(OR(F33="",H33=""),"",IF(F33=H33,"△",IF(F33&gt;H33,"○","●")))</f>
        <v>●</v>
      </c>
      <c r="G32" s="136"/>
      <c r="H32" s="137"/>
      <c r="I32" s="135" t="str">
        <f>IF(OR(I33="",K33=""),"",IF(I33=K33,"△",IF(I33&gt;K33,"○","●")))</f>
        <v>●</v>
      </c>
      <c r="J32" s="136"/>
      <c r="K32" s="137"/>
      <c r="L32" s="135" t="str">
        <f>IF(OR(L33="",N33=""),"",IF(L33=N33,"△",IF(L33&gt;N33,"○","●")))</f>
        <v>○</v>
      </c>
      <c r="M32" s="136"/>
      <c r="N32" s="137"/>
      <c r="O32" s="135" t="str">
        <f>IF(OR(O33="",Q33=""),"",IF(O33=Q33,"△",IF(O33&gt;Q33,"○","●")))</f>
        <v>●</v>
      </c>
      <c r="P32" s="136"/>
      <c r="Q32" s="137"/>
      <c r="R32" s="135" t="str">
        <f>IF(OR(R33="",T33=""),"",IF(R33=T33,"△",IF(R33&gt;T33,"○","●")))</f>
        <v>○</v>
      </c>
      <c r="S32" s="136"/>
      <c r="T32" s="137"/>
      <c r="U32" s="135" t="str">
        <f>IF(OR(U33="",W33=""),"",IF(U33=W33,"△",IF(U33&gt;W33,"○","●")))</f>
        <v>●</v>
      </c>
      <c r="V32" s="136"/>
      <c r="W32" s="137"/>
      <c r="X32" s="154">
        <f>IF(OR(X33="",Z33=""),"",IF(X33=Z33,"△",IF(X33&gt;Z33,"○","●")))</f>
      </c>
      <c r="Y32" s="155"/>
      <c r="Z32" s="156"/>
      <c r="AA32" s="129">
        <f>SUM(AL32:AL35)</f>
        <v>15</v>
      </c>
      <c r="AB32" s="130"/>
      <c r="AC32" s="129">
        <f>SUM(C33,F33,I33,L33,O33,R33,U33,X33,C35,F35,I35,L35,O35,R35,U35,X35)</f>
        <v>18</v>
      </c>
      <c r="AD32" s="130"/>
      <c r="AE32" s="129">
        <f>SUM(E33,H33,K33,N33,Q33,T33,W33,Z33,E35,Z35,W35,T35,Q35,N35,K35,H35)</f>
        <v>39</v>
      </c>
      <c r="AF32" s="130"/>
      <c r="AG32" s="129">
        <f>AC32-AE32</f>
        <v>-21</v>
      </c>
      <c r="AH32" s="130"/>
      <c r="AI32" s="123">
        <v>6</v>
      </c>
      <c r="AJ32" s="124"/>
      <c r="AK32" s="141"/>
      <c r="AL32" s="50">
        <f>COUNTIF(C32:Z33,"○")*3</f>
        <v>9</v>
      </c>
      <c r="AM32" s="12">
        <f>SUM(C33+F33+I33+L33+O33+R33+U33+X33)</f>
        <v>8</v>
      </c>
      <c r="AN32" s="51"/>
      <c r="AO32" s="51"/>
    </row>
    <row r="33" spans="1:41" s="52" customFormat="1" ht="13.5" customHeight="1">
      <c r="A33" s="118"/>
      <c r="B33" s="121"/>
      <c r="C33" s="13">
        <v>1</v>
      </c>
      <c r="D33" s="14" t="s">
        <v>134</v>
      </c>
      <c r="E33" s="15">
        <v>0</v>
      </c>
      <c r="F33" s="13">
        <v>0</v>
      </c>
      <c r="G33" s="14" t="s">
        <v>134</v>
      </c>
      <c r="H33" s="15">
        <v>2</v>
      </c>
      <c r="I33" s="13">
        <v>1</v>
      </c>
      <c r="J33" s="14" t="s">
        <v>134</v>
      </c>
      <c r="K33" s="15">
        <v>6</v>
      </c>
      <c r="L33" s="13">
        <v>3</v>
      </c>
      <c r="M33" s="14" t="s">
        <v>134</v>
      </c>
      <c r="N33" s="15">
        <v>2</v>
      </c>
      <c r="O33" s="13">
        <v>2</v>
      </c>
      <c r="P33" s="14" t="s">
        <v>134</v>
      </c>
      <c r="Q33" s="15">
        <v>5</v>
      </c>
      <c r="R33" s="13">
        <v>1</v>
      </c>
      <c r="S33" s="14" t="s">
        <v>134</v>
      </c>
      <c r="T33" s="15">
        <v>0</v>
      </c>
      <c r="U33" s="13">
        <v>0</v>
      </c>
      <c r="V33" s="14" t="s">
        <v>134</v>
      </c>
      <c r="W33" s="15">
        <v>3</v>
      </c>
      <c r="X33" s="157"/>
      <c r="Y33" s="158"/>
      <c r="Z33" s="159"/>
      <c r="AA33" s="131"/>
      <c r="AB33" s="132"/>
      <c r="AC33" s="131"/>
      <c r="AD33" s="132"/>
      <c r="AE33" s="131"/>
      <c r="AF33" s="132"/>
      <c r="AG33" s="131"/>
      <c r="AH33" s="132"/>
      <c r="AI33" s="125"/>
      <c r="AJ33" s="126"/>
      <c r="AK33" s="141"/>
      <c r="AL33" s="50">
        <f>COUNTIF(C32:Z33,"△")</f>
        <v>0</v>
      </c>
      <c r="AM33" s="12">
        <f>SUM(E33+H33+K33+N33+Q33+T33+W33+Z33)</f>
        <v>18</v>
      </c>
      <c r="AN33" s="51"/>
      <c r="AO33" s="51"/>
    </row>
    <row r="34" spans="1:41" s="52" customFormat="1" ht="13.5" customHeight="1">
      <c r="A34" s="118"/>
      <c r="B34" s="121"/>
      <c r="C34" s="135" t="str">
        <f>IF(OR(C35="",E35=""),"",IF(C35=E35,"△",IF(C35&gt;E35,"○","●")))</f>
        <v>●</v>
      </c>
      <c r="D34" s="136"/>
      <c r="E34" s="137"/>
      <c r="F34" s="135" t="str">
        <f>IF(OR(F35="",H35=""),"",IF(F35=H35,"△",IF(F35&gt;H35,"○","●")))</f>
        <v>●</v>
      </c>
      <c r="G34" s="136"/>
      <c r="H34" s="137"/>
      <c r="I34" s="135" t="str">
        <f>IF(OR(I35="",K35=""),"",IF(I35=K35,"△",IF(I35&gt;K35,"○","●")))</f>
        <v>●</v>
      </c>
      <c r="J34" s="136"/>
      <c r="K34" s="137"/>
      <c r="L34" s="135" t="str">
        <f>IF(OR(L35="",N35=""),"",IF(L35=N35,"△",IF(L35&gt;N35,"○","●")))</f>
        <v>○</v>
      </c>
      <c r="M34" s="136"/>
      <c r="N34" s="137"/>
      <c r="O34" s="135" t="str">
        <f>IF(OR(O35="",Q35=""),"",IF(O35=Q35,"△",IF(O35&gt;Q35,"○","●")))</f>
        <v>●</v>
      </c>
      <c r="P34" s="136"/>
      <c r="Q34" s="137"/>
      <c r="R34" s="135" t="str">
        <f>IF(OR(R35="",T35=""),"",IF(R35=T35,"△",IF(R35&gt;T35,"○","●")))</f>
        <v>○</v>
      </c>
      <c r="S34" s="136"/>
      <c r="T34" s="137"/>
      <c r="U34" s="135" t="str">
        <f>IF(OR(U35="",W35=""),"",IF(U35=W35,"△",IF(U35&gt;W35,"○","●")))</f>
        <v>●</v>
      </c>
      <c r="V34" s="136"/>
      <c r="W34" s="137"/>
      <c r="X34" s="157"/>
      <c r="Y34" s="158"/>
      <c r="Z34" s="159"/>
      <c r="AA34" s="131"/>
      <c r="AB34" s="132"/>
      <c r="AC34" s="131"/>
      <c r="AD34" s="132"/>
      <c r="AE34" s="131"/>
      <c r="AF34" s="132"/>
      <c r="AG34" s="131"/>
      <c r="AH34" s="132"/>
      <c r="AI34" s="125"/>
      <c r="AJ34" s="126"/>
      <c r="AK34" s="141"/>
      <c r="AL34" s="50">
        <f>COUNTIF(C34:Z35,"○")*3</f>
        <v>6</v>
      </c>
      <c r="AM34" s="12">
        <f>SUM(C35+F35+I35+L35+O35+R35+U35+X35)</f>
        <v>10</v>
      </c>
      <c r="AN34" s="51"/>
      <c r="AO34" s="51"/>
    </row>
    <row r="35" spans="1:41" s="52" customFormat="1" ht="13.5" customHeight="1">
      <c r="A35" s="119"/>
      <c r="B35" s="122"/>
      <c r="C35" s="13">
        <v>1</v>
      </c>
      <c r="D35" s="14" t="s">
        <v>134</v>
      </c>
      <c r="E35" s="15">
        <v>3</v>
      </c>
      <c r="F35" s="13">
        <v>0</v>
      </c>
      <c r="G35" s="14" t="s">
        <v>134</v>
      </c>
      <c r="H35" s="15">
        <v>4</v>
      </c>
      <c r="I35" s="13">
        <v>0</v>
      </c>
      <c r="J35" s="14" t="s">
        <v>134</v>
      </c>
      <c r="K35" s="15">
        <v>4</v>
      </c>
      <c r="L35" s="13">
        <v>2</v>
      </c>
      <c r="M35" s="14" t="s">
        <v>134</v>
      </c>
      <c r="N35" s="15">
        <v>1</v>
      </c>
      <c r="O35" s="13">
        <v>2</v>
      </c>
      <c r="P35" s="14" t="s">
        <v>134</v>
      </c>
      <c r="Q35" s="15">
        <v>3</v>
      </c>
      <c r="R35" s="13">
        <v>4</v>
      </c>
      <c r="S35" s="14" t="s">
        <v>134</v>
      </c>
      <c r="T35" s="15">
        <v>2</v>
      </c>
      <c r="U35" s="13">
        <v>1</v>
      </c>
      <c r="V35" s="14" t="s">
        <v>134</v>
      </c>
      <c r="W35" s="15">
        <v>4</v>
      </c>
      <c r="X35" s="160"/>
      <c r="Y35" s="161"/>
      <c r="Z35" s="162"/>
      <c r="AA35" s="133"/>
      <c r="AB35" s="134"/>
      <c r="AC35" s="133"/>
      <c r="AD35" s="134"/>
      <c r="AE35" s="133"/>
      <c r="AF35" s="134"/>
      <c r="AG35" s="133"/>
      <c r="AH35" s="134"/>
      <c r="AI35" s="127"/>
      <c r="AJ35" s="128"/>
      <c r="AK35" s="141"/>
      <c r="AL35" s="50">
        <f>COUNTIF(C34:Z35,"△")</f>
        <v>0</v>
      </c>
      <c r="AM35" s="12">
        <f>SUM(E35+H35+K35+N35+Q35+T35+W35+Z35)</f>
        <v>21</v>
      </c>
      <c r="AN35" s="51"/>
      <c r="AO35" s="51"/>
    </row>
    <row r="36" spans="1:41" ht="13.5">
      <c r="A36" s="16"/>
      <c r="B36" s="17" t="s">
        <v>135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9"/>
      <c r="Y36" s="19"/>
      <c r="Z36" s="19"/>
      <c r="AA36" s="20"/>
      <c r="AB36" s="20"/>
      <c r="AC36" s="21"/>
      <c r="AD36" s="21"/>
      <c r="AE36" s="21"/>
      <c r="AF36" s="21"/>
      <c r="AG36" s="21"/>
      <c r="AH36" s="21"/>
      <c r="AI36" s="22"/>
      <c r="AJ36" s="22"/>
      <c r="AK36" s="23"/>
      <c r="AL36" s="11"/>
      <c r="AM36" s="12"/>
      <c r="AN36" s="10"/>
      <c r="AO36" s="10"/>
    </row>
    <row r="37" spans="1:41" ht="13.5">
      <c r="A37" s="16"/>
      <c r="B37" s="17" t="s">
        <v>136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9"/>
      <c r="Y37" s="19"/>
      <c r="Z37" s="19"/>
      <c r="AA37" s="20"/>
      <c r="AB37" s="20"/>
      <c r="AC37" s="21"/>
      <c r="AD37" s="21"/>
      <c r="AE37" s="21"/>
      <c r="AF37" s="21"/>
      <c r="AG37" s="21"/>
      <c r="AH37" s="21"/>
      <c r="AI37" s="22"/>
      <c r="AJ37" s="22"/>
      <c r="AK37" s="23"/>
      <c r="AL37" s="11"/>
      <c r="AM37" s="12"/>
      <c r="AN37" s="10"/>
      <c r="AO37" s="10"/>
    </row>
    <row r="38" ht="13.5">
      <c r="B38" s="24" t="s">
        <v>137</v>
      </c>
    </row>
    <row r="39" ht="13.5">
      <c r="B39" s="24" t="s">
        <v>138</v>
      </c>
    </row>
    <row r="40" ht="14.25" thickBot="1"/>
    <row r="41" spans="2:36" s="26" customFormat="1" ht="14.25" thickTop="1">
      <c r="B41" s="27" t="s">
        <v>202</v>
      </c>
      <c r="C41" s="190" t="s">
        <v>139</v>
      </c>
      <c r="D41" s="190"/>
      <c r="E41" s="190"/>
      <c r="F41" s="190"/>
      <c r="G41" s="190"/>
      <c r="H41" s="190" t="s">
        <v>140</v>
      </c>
      <c r="I41" s="190"/>
      <c r="J41" s="190"/>
      <c r="K41" s="190"/>
      <c r="L41" s="190"/>
      <c r="M41" s="111" t="s">
        <v>141</v>
      </c>
      <c r="N41" s="97"/>
      <c r="O41" s="97"/>
      <c r="P41" s="97"/>
      <c r="Q41" s="97"/>
      <c r="R41" s="97"/>
      <c r="S41" s="97"/>
      <c r="T41" s="112"/>
      <c r="U41" s="97"/>
      <c r="V41" s="97"/>
      <c r="W41" s="97"/>
      <c r="X41" s="97"/>
      <c r="Y41" s="97"/>
      <c r="Z41" s="97"/>
      <c r="AA41" s="9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13.5">
      <c r="A42" s="78"/>
      <c r="B42" s="74">
        <v>1</v>
      </c>
      <c r="C42" s="193" t="s">
        <v>173</v>
      </c>
      <c r="D42" s="193"/>
      <c r="E42" s="193"/>
      <c r="F42" s="193"/>
      <c r="G42" s="193"/>
      <c r="H42" s="194" t="s">
        <v>195</v>
      </c>
      <c r="I42" s="194"/>
      <c r="J42" s="194"/>
      <c r="K42" s="194"/>
      <c r="L42" s="194"/>
      <c r="M42" s="113" t="s">
        <v>187</v>
      </c>
      <c r="N42" s="113"/>
      <c r="O42" s="113"/>
      <c r="P42" s="113"/>
      <c r="Q42" s="113"/>
      <c r="R42" s="113"/>
      <c r="S42" s="113"/>
      <c r="T42" s="113"/>
      <c r="U42" s="99" t="s">
        <v>205</v>
      </c>
      <c r="V42" s="100"/>
      <c r="W42" s="100"/>
      <c r="X42" s="100"/>
      <c r="Y42" s="100"/>
      <c r="Z42" s="100"/>
      <c r="AA42" s="101"/>
      <c r="AC42" s="114"/>
      <c r="AD42" s="114"/>
      <c r="AE42" s="114"/>
      <c r="AF42" s="114"/>
      <c r="AG42" s="114"/>
      <c r="AH42" s="114"/>
      <c r="AI42" s="114"/>
      <c r="AJ42" s="114"/>
    </row>
    <row r="43" spans="1:36" ht="13.5">
      <c r="A43" s="78"/>
      <c r="B43" s="75">
        <v>2</v>
      </c>
      <c r="C43" s="191" t="s">
        <v>174</v>
      </c>
      <c r="D43" s="191"/>
      <c r="E43" s="191"/>
      <c r="F43" s="191"/>
      <c r="G43" s="191"/>
      <c r="H43" s="192" t="s">
        <v>196</v>
      </c>
      <c r="I43" s="192"/>
      <c r="J43" s="192"/>
      <c r="K43" s="192"/>
      <c r="L43" s="192"/>
      <c r="M43" s="94" t="s">
        <v>188</v>
      </c>
      <c r="N43" s="94"/>
      <c r="O43" s="94"/>
      <c r="P43" s="94"/>
      <c r="Q43" s="94"/>
      <c r="R43" s="94"/>
      <c r="S43" s="94"/>
      <c r="T43" s="94"/>
      <c r="U43" s="102" t="s">
        <v>203</v>
      </c>
      <c r="V43" s="103"/>
      <c r="W43" s="103"/>
      <c r="X43" s="103"/>
      <c r="Y43" s="103"/>
      <c r="Z43" s="103"/>
      <c r="AA43" s="104"/>
      <c r="AC43" s="114"/>
      <c r="AD43" s="114"/>
      <c r="AE43" s="114"/>
      <c r="AF43" s="114"/>
      <c r="AG43" s="114"/>
      <c r="AH43" s="114"/>
      <c r="AI43" s="114"/>
      <c r="AJ43" s="114"/>
    </row>
    <row r="44" spans="1:36" ht="13.5">
      <c r="A44" s="78"/>
      <c r="B44" s="75">
        <v>3</v>
      </c>
      <c r="C44" s="191" t="s">
        <v>175</v>
      </c>
      <c r="D44" s="191"/>
      <c r="E44" s="191"/>
      <c r="F44" s="191"/>
      <c r="G44" s="191"/>
      <c r="H44" s="192" t="s">
        <v>197</v>
      </c>
      <c r="I44" s="192"/>
      <c r="J44" s="192"/>
      <c r="K44" s="192"/>
      <c r="L44" s="192"/>
      <c r="M44" s="94" t="s">
        <v>189</v>
      </c>
      <c r="N44" s="94"/>
      <c r="O44" s="94"/>
      <c r="P44" s="94"/>
      <c r="Q44" s="94"/>
      <c r="R44" s="94"/>
      <c r="S44" s="94"/>
      <c r="T44" s="94"/>
      <c r="U44" s="105" t="s">
        <v>203</v>
      </c>
      <c r="V44" s="106"/>
      <c r="W44" s="106"/>
      <c r="X44" s="106"/>
      <c r="Y44" s="106"/>
      <c r="Z44" s="106"/>
      <c r="AA44" s="107"/>
      <c r="AB44" s="25" t="s">
        <v>201</v>
      </c>
      <c r="AC44" s="116" t="s">
        <v>206</v>
      </c>
      <c r="AD44" s="116"/>
      <c r="AE44" s="116"/>
      <c r="AF44" s="116"/>
      <c r="AG44" s="116"/>
      <c r="AH44" s="116"/>
      <c r="AI44" s="116"/>
      <c r="AJ44" s="116"/>
    </row>
    <row r="45" spans="1:36" ht="13.5">
      <c r="A45" s="78"/>
      <c r="B45" s="75">
        <v>4</v>
      </c>
      <c r="C45" s="191" t="s">
        <v>176</v>
      </c>
      <c r="D45" s="191"/>
      <c r="E45" s="191"/>
      <c r="F45" s="191"/>
      <c r="G45" s="191"/>
      <c r="H45" s="192" t="s">
        <v>197</v>
      </c>
      <c r="I45" s="192"/>
      <c r="J45" s="192"/>
      <c r="K45" s="192"/>
      <c r="L45" s="192"/>
      <c r="M45" s="94" t="s">
        <v>190</v>
      </c>
      <c r="N45" s="94"/>
      <c r="O45" s="94"/>
      <c r="P45" s="94"/>
      <c r="Q45" s="94"/>
      <c r="R45" s="94"/>
      <c r="S45" s="94"/>
      <c r="T45" s="94"/>
      <c r="U45" s="108" t="s">
        <v>203</v>
      </c>
      <c r="V45" s="109"/>
      <c r="W45" s="109"/>
      <c r="X45" s="109"/>
      <c r="Y45" s="109"/>
      <c r="Z45" s="109"/>
      <c r="AA45" s="110"/>
      <c r="AB45" s="25" t="s">
        <v>201</v>
      </c>
      <c r="AC45" s="116" t="s">
        <v>207</v>
      </c>
      <c r="AD45" s="116"/>
      <c r="AE45" s="116"/>
      <c r="AF45" s="116"/>
      <c r="AG45" s="116"/>
      <c r="AH45" s="116"/>
      <c r="AI45" s="116"/>
      <c r="AJ45" s="116"/>
    </row>
    <row r="46" spans="1:36" ht="13.5">
      <c r="A46" s="78"/>
      <c r="B46" s="75">
        <v>5</v>
      </c>
      <c r="C46" s="191" t="s">
        <v>177</v>
      </c>
      <c r="D46" s="191"/>
      <c r="E46" s="191"/>
      <c r="F46" s="191"/>
      <c r="G46" s="191"/>
      <c r="H46" s="192" t="s">
        <v>198</v>
      </c>
      <c r="I46" s="192"/>
      <c r="J46" s="192"/>
      <c r="K46" s="192"/>
      <c r="L46" s="192"/>
      <c r="M46" s="94" t="s">
        <v>191</v>
      </c>
      <c r="N46" s="94"/>
      <c r="O46" s="94"/>
      <c r="P46" s="94"/>
      <c r="Q46" s="94"/>
      <c r="R46" s="94"/>
      <c r="S46" s="94"/>
      <c r="T46" s="94"/>
      <c r="U46" s="108" t="s">
        <v>203</v>
      </c>
      <c r="V46" s="109"/>
      <c r="W46" s="109"/>
      <c r="X46" s="109"/>
      <c r="Y46" s="109"/>
      <c r="Z46" s="109"/>
      <c r="AA46" s="110"/>
      <c r="AC46" s="114"/>
      <c r="AD46" s="114"/>
      <c r="AE46" s="114"/>
      <c r="AF46" s="114"/>
      <c r="AG46" s="114"/>
      <c r="AH46" s="114"/>
      <c r="AI46" s="114"/>
      <c r="AJ46" s="114"/>
    </row>
    <row r="47" spans="1:36" ht="13.5">
      <c r="A47" s="78"/>
      <c r="B47" s="75">
        <v>6</v>
      </c>
      <c r="C47" s="191" t="s">
        <v>133</v>
      </c>
      <c r="D47" s="191"/>
      <c r="E47" s="191"/>
      <c r="F47" s="191"/>
      <c r="G47" s="191"/>
      <c r="H47" s="192" t="s">
        <v>199</v>
      </c>
      <c r="I47" s="192"/>
      <c r="J47" s="192"/>
      <c r="K47" s="192"/>
      <c r="L47" s="192"/>
      <c r="M47" s="94" t="s">
        <v>192</v>
      </c>
      <c r="N47" s="94"/>
      <c r="O47" s="94"/>
      <c r="P47" s="94"/>
      <c r="Q47" s="94"/>
      <c r="R47" s="94"/>
      <c r="S47" s="94"/>
      <c r="T47" s="94"/>
      <c r="U47" s="102" t="s">
        <v>203</v>
      </c>
      <c r="V47" s="103"/>
      <c r="W47" s="103"/>
      <c r="X47" s="103"/>
      <c r="Y47" s="103"/>
      <c r="Z47" s="103"/>
      <c r="AA47" s="104"/>
      <c r="AC47" s="114"/>
      <c r="AD47" s="114"/>
      <c r="AE47" s="114"/>
      <c r="AF47" s="114"/>
      <c r="AG47" s="114"/>
      <c r="AH47" s="114"/>
      <c r="AI47" s="114"/>
      <c r="AJ47" s="114"/>
    </row>
    <row r="48" spans="1:36" ht="13.5">
      <c r="A48" s="78"/>
      <c r="B48" s="76">
        <v>7</v>
      </c>
      <c r="C48" s="196" t="s">
        <v>169</v>
      </c>
      <c r="D48" s="196"/>
      <c r="E48" s="196"/>
      <c r="F48" s="196"/>
      <c r="G48" s="196"/>
      <c r="H48" s="197" t="s">
        <v>200</v>
      </c>
      <c r="I48" s="197"/>
      <c r="J48" s="197"/>
      <c r="K48" s="197"/>
      <c r="L48" s="197"/>
      <c r="M48" s="95" t="s">
        <v>193</v>
      </c>
      <c r="N48" s="95"/>
      <c r="O48" s="95"/>
      <c r="P48" s="95"/>
      <c r="Q48" s="95"/>
      <c r="R48" s="95"/>
      <c r="S48" s="95"/>
      <c r="T48" s="95"/>
      <c r="U48" s="200" t="s">
        <v>204</v>
      </c>
      <c r="V48" s="201"/>
      <c r="W48" s="201"/>
      <c r="X48" s="201"/>
      <c r="Y48" s="201"/>
      <c r="Z48" s="201"/>
      <c r="AA48" s="202"/>
      <c r="AC48" s="115"/>
      <c r="AD48" s="115"/>
      <c r="AE48" s="115"/>
      <c r="AF48" s="115"/>
      <c r="AG48" s="115"/>
      <c r="AH48" s="115"/>
      <c r="AI48" s="115"/>
      <c r="AJ48" s="115"/>
    </row>
    <row r="49" spans="1:36" ht="14.25" thickBot="1">
      <c r="A49" s="78"/>
      <c r="B49" s="77">
        <v>8</v>
      </c>
      <c r="C49" s="198" t="s">
        <v>87</v>
      </c>
      <c r="D49" s="198"/>
      <c r="E49" s="198"/>
      <c r="F49" s="198"/>
      <c r="G49" s="198"/>
      <c r="H49" s="199" t="s">
        <v>170</v>
      </c>
      <c r="I49" s="199"/>
      <c r="J49" s="199"/>
      <c r="K49" s="199"/>
      <c r="L49" s="199"/>
      <c r="M49" s="96" t="s">
        <v>194</v>
      </c>
      <c r="N49" s="96"/>
      <c r="O49" s="96"/>
      <c r="P49" s="96"/>
      <c r="Q49" s="96"/>
      <c r="R49" s="96"/>
      <c r="S49" s="96"/>
      <c r="T49" s="96"/>
      <c r="U49" s="203" t="s">
        <v>204</v>
      </c>
      <c r="V49" s="204"/>
      <c r="W49" s="204"/>
      <c r="X49" s="204"/>
      <c r="Y49" s="204"/>
      <c r="Z49" s="204"/>
      <c r="AA49" s="205"/>
      <c r="AC49" s="115"/>
      <c r="AD49" s="115"/>
      <c r="AE49" s="115"/>
      <c r="AF49" s="115"/>
      <c r="AG49" s="115"/>
      <c r="AH49" s="115"/>
      <c r="AI49" s="115"/>
      <c r="AJ49" s="115"/>
    </row>
    <row r="50" spans="28:36" ht="14.25" thickTop="1">
      <c r="AB50" s="195"/>
      <c r="AC50" s="195"/>
      <c r="AD50" s="195"/>
      <c r="AE50" s="195"/>
      <c r="AF50" s="195"/>
      <c r="AG50" s="195"/>
      <c r="AH50" s="195"/>
      <c r="AI50" s="195"/>
      <c r="AJ50" s="195"/>
    </row>
  </sheetData>
  <sheetProtection/>
  <mergeCells count="253">
    <mergeCell ref="A1:AC1"/>
    <mergeCell ref="AE1:AJ1"/>
    <mergeCell ref="C47:G47"/>
    <mergeCell ref="H47:L47"/>
    <mergeCell ref="C45:G45"/>
    <mergeCell ref="H45:L45"/>
    <mergeCell ref="C46:G46"/>
    <mergeCell ref="H46:L46"/>
    <mergeCell ref="AB50:AJ50"/>
    <mergeCell ref="C48:G48"/>
    <mergeCell ref="H48:L48"/>
    <mergeCell ref="C49:G49"/>
    <mergeCell ref="H49:L49"/>
    <mergeCell ref="U48:AA48"/>
    <mergeCell ref="U49:AA49"/>
    <mergeCell ref="C43:G43"/>
    <mergeCell ref="H43:L43"/>
    <mergeCell ref="C42:G42"/>
    <mergeCell ref="H42:L42"/>
    <mergeCell ref="C44:G44"/>
    <mergeCell ref="H44:L44"/>
    <mergeCell ref="O28:Q28"/>
    <mergeCell ref="X28:Z28"/>
    <mergeCell ref="AK32:AK33"/>
    <mergeCell ref="O30:Q30"/>
    <mergeCell ref="AI28:AJ31"/>
    <mergeCell ref="R30:T30"/>
    <mergeCell ref="X30:Z30"/>
    <mergeCell ref="AA28:AB31"/>
    <mergeCell ref="R28:T28"/>
    <mergeCell ref="AC32:AD35"/>
    <mergeCell ref="C41:G41"/>
    <mergeCell ref="R32:T32"/>
    <mergeCell ref="X32:Z35"/>
    <mergeCell ref="AA32:AB35"/>
    <mergeCell ref="H41:L41"/>
    <mergeCell ref="L32:N32"/>
    <mergeCell ref="O32:Q32"/>
    <mergeCell ref="U32:W32"/>
    <mergeCell ref="I28:K28"/>
    <mergeCell ref="C32:E32"/>
    <mergeCell ref="F32:H32"/>
    <mergeCell ref="C30:E30"/>
    <mergeCell ref="F30:H30"/>
    <mergeCell ref="I30:K30"/>
    <mergeCell ref="C22:E22"/>
    <mergeCell ref="F22:H22"/>
    <mergeCell ref="C28:E28"/>
    <mergeCell ref="F28:H28"/>
    <mergeCell ref="F26:H26"/>
    <mergeCell ref="C24:E24"/>
    <mergeCell ref="F24:H24"/>
    <mergeCell ref="F16:H16"/>
    <mergeCell ref="AK24:AK25"/>
    <mergeCell ref="X24:Z24"/>
    <mergeCell ref="AA24:AB27"/>
    <mergeCell ref="AC24:AD27"/>
    <mergeCell ref="AE24:AF27"/>
    <mergeCell ref="AG24:AH27"/>
    <mergeCell ref="AI24:AJ27"/>
    <mergeCell ref="X26:Z26"/>
    <mergeCell ref="AK26:AK27"/>
    <mergeCell ref="X16:Z16"/>
    <mergeCell ref="AK16:AK17"/>
    <mergeCell ref="C20:E20"/>
    <mergeCell ref="F20:H20"/>
    <mergeCell ref="I20:K20"/>
    <mergeCell ref="O16:Q16"/>
    <mergeCell ref="AK20:AK21"/>
    <mergeCell ref="X20:Z20"/>
    <mergeCell ref="AK18:AK19"/>
    <mergeCell ref="C16:E16"/>
    <mergeCell ref="AC12:AD15"/>
    <mergeCell ref="AE12:AF15"/>
    <mergeCell ref="AK12:AK13"/>
    <mergeCell ref="R12:T12"/>
    <mergeCell ref="U12:W12"/>
    <mergeCell ref="X12:Z12"/>
    <mergeCell ref="U14:W14"/>
    <mergeCell ref="X14:Z14"/>
    <mergeCell ref="AE3:AF3"/>
    <mergeCell ref="AG3:AH3"/>
    <mergeCell ref="U3:W3"/>
    <mergeCell ref="X3:Z3"/>
    <mergeCell ref="L12:N12"/>
    <mergeCell ref="AK8:AK9"/>
    <mergeCell ref="L8:N8"/>
    <mergeCell ref="O8:Q8"/>
    <mergeCell ref="AA12:AB15"/>
    <mergeCell ref="O12:Q12"/>
    <mergeCell ref="I4:K4"/>
    <mergeCell ref="X4:Z4"/>
    <mergeCell ref="R4:T4"/>
    <mergeCell ref="U4:W4"/>
    <mergeCell ref="AI3:AJ3"/>
    <mergeCell ref="R8:T8"/>
    <mergeCell ref="U8:W8"/>
    <mergeCell ref="X8:Z8"/>
    <mergeCell ref="AA3:AB3"/>
    <mergeCell ref="AC3:AD3"/>
    <mergeCell ref="F6:H6"/>
    <mergeCell ref="B4:B7"/>
    <mergeCell ref="A3:B3"/>
    <mergeCell ref="C3:E3"/>
    <mergeCell ref="F3:H3"/>
    <mergeCell ref="C4:E7"/>
    <mergeCell ref="A4:A7"/>
    <mergeCell ref="F4:H4"/>
    <mergeCell ref="I6:K6"/>
    <mergeCell ref="L6:N6"/>
    <mergeCell ref="O6:Q6"/>
    <mergeCell ref="R6:T6"/>
    <mergeCell ref="I3:K3"/>
    <mergeCell ref="L3:N3"/>
    <mergeCell ref="O3:Q3"/>
    <mergeCell ref="R3:T3"/>
    <mergeCell ref="L4:N4"/>
    <mergeCell ref="O4:Q4"/>
    <mergeCell ref="AK6:AK7"/>
    <mergeCell ref="AE4:AF7"/>
    <mergeCell ref="AG4:AH7"/>
    <mergeCell ref="AI4:AJ7"/>
    <mergeCell ref="U6:W6"/>
    <mergeCell ref="X6:Z6"/>
    <mergeCell ref="AA4:AB7"/>
    <mergeCell ref="AC4:AD7"/>
    <mergeCell ref="AK4:AK5"/>
    <mergeCell ref="I10:K10"/>
    <mergeCell ref="L10:N10"/>
    <mergeCell ref="O10:Q10"/>
    <mergeCell ref="R10:T10"/>
    <mergeCell ref="C10:E10"/>
    <mergeCell ref="F8:H11"/>
    <mergeCell ref="C8:E8"/>
    <mergeCell ref="I8:K8"/>
    <mergeCell ref="AK10:AK11"/>
    <mergeCell ref="AE8:AF11"/>
    <mergeCell ref="AG8:AH11"/>
    <mergeCell ref="AI8:AJ11"/>
    <mergeCell ref="U10:W10"/>
    <mergeCell ref="X10:Z10"/>
    <mergeCell ref="AA8:AB11"/>
    <mergeCell ref="AC8:AD11"/>
    <mergeCell ref="L14:N14"/>
    <mergeCell ref="O14:Q14"/>
    <mergeCell ref="R14:T14"/>
    <mergeCell ref="I12:K15"/>
    <mergeCell ref="C14:E14"/>
    <mergeCell ref="F14:H14"/>
    <mergeCell ref="C12:E12"/>
    <mergeCell ref="F12:H12"/>
    <mergeCell ref="I16:K16"/>
    <mergeCell ref="L16:N19"/>
    <mergeCell ref="R20:T20"/>
    <mergeCell ref="U20:W20"/>
    <mergeCell ref="AK14:AK15"/>
    <mergeCell ref="C18:E18"/>
    <mergeCell ref="F18:H18"/>
    <mergeCell ref="I18:K18"/>
    <mergeCell ref="O18:Q18"/>
    <mergeCell ref="R18:T18"/>
    <mergeCell ref="L24:N24"/>
    <mergeCell ref="R22:T22"/>
    <mergeCell ref="X18:Z18"/>
    <mergeCell ref="AA16:AB19"/>
    <mergeCell ref="U22:W22"/>
    <mergeCell ref="X22:Z22"/>
    <mergeCell ref="AA20:AB23"/>
    <mergeCell ref="U18:W18"/>
    <mergeCell ref="R16:T16"/>
    <mergeCell ref="U16:W16"/>
    <mergeCell ref="U34:W34"/>
    <mergeCell ref="I32:K32"/>
    <mergeCell ref="AK22:AK23"/>
    <mergeCell ref="AE20:AF23"/>
    <mergeCell ref="AG20:AH23"/>
    <mergeCell ref="AI20:AJ23"/>
    <mergeCell ref="I22:K22"/>
    <mergeCell ref="L22:N22"/>
    <mergeCell ref="O20:Q23"/>
    <mergeCell ref="L20:N20"/>
    <mergeCell ref="AE32:AF35"/>
    <mergeCell ref="U28:W31"/>
    <mergeCell ref="AK30:AK31"/>
    <mergeCell ref="AK28:AK29"/>
    <mergeCell ref="C34:E34"/>
    <mergeCell ref="F34:H34"/>
    <mergeCell ref="I34:K34"/>
    <mergeCell ref="L34:N34"/>
    <mergeCell ref="O34:Q34"/>
    <mergeCell ref="R34:T34"/>
    <mergeCell ref="A24:A27"/>
    <mergeCell ref="A28:A31"/>
    <mergeCell ref="AC20:AD23"/>
    <mergeCell ref="U24:W24"/>
    <mergeCell ref="C26:E26"/>
    <mergeCell ref="R24:T27"/>
    <mergeCell ref="O24:Q24"/>
    <mergeCell ref="L30:N30"/>
    <mergeCell ref="AC28:AD31"/>
    <mergeCell ref="I24:K24"/>
    <mergeCell ref="A8:A11"/>
    <mergeCell ref="A12:A15"/>
    <mergeCell ref="A16:A19"/>
    <mergeCell ref="B20:B23"/>
    <mergeCell ref="A20:A23"/>
    <mergeCell ref="B16:B19"/>
    <mergeCell ref="B12:B15"/>
    <mergeCell ref="B8:B11"/>
    <mergeCell ref="B28:B31"/>
    <mergeCell ref="AK34:AK35"/>
    <mergeCell ref="AG28:AH31"/>
    <mergeCell ref="L26:N26"/>
    <mergeCell ref="O26:Q26"/>
    <mergeCell ref="L28:N28"/>
    <mergeCell ref="B24:B27"/>
    <mergeCell ref="AI32:AJ35"/>
    <mergeCell ref="AG32:AH35"/>
    <mergeCell ref="AE28:AF31"/>
    <mergeCell ref="A32:A35"/>
    <mergeCell ref="B32:B35"/>
    <mergeCell ref="AI12:AJ15"/>
    <mergeCell ref="AC16:AD19"/>
    <mergeCell ref="AE16:AF19"/>
    <mergeCell ref="AG16:AH19"/>
    <mergeCell ref="AI16:AJ19"/>
    <mergeCell ref="AG12:AH15"/>
    <mergeCell ref="U26:W26"/>
    <mergeCell ref="I26:K26"/>
    <mergeCell ref="AC48:AJ48"/>
    <mergeCell ref="AC49:AJ49"/>
    <mergeCell ref="AC42:AJ42"/>
    <mergeCell ref="AC43:AJ43"/>
    <mergeCell ref="AC44:AJ44"/>
    <mergeCell ref="AC45:AJ45"/>
    <mergeCell ref="M41:T41"/>
    <mergeCell ref="M42:T42"/>
    <mergeCell ref="M43:T43"/>
    <mergeCell ref="M44:T44"/>
    <mergeCell ref="AC46:AJ46"/>
    <mergeCell ref="AC47:AJ47"/>
    <mergeCell ref="M45:T45"/>
    <mergeCell ref="M46:T46"/>
    <mergeCell ref="M47:T47"/>
    <mergeCell ref="M48:T48"/>
    <mergeCell ref="M49:T49"/>
    <mergeCell ref="U41:AA41"/>
    <mergeCell ref="U42:AA42"/>
    <mergeCell ref="U43:AA43"/>
    <mergeCell ref="U44:AA44"/>
    <mergeCell ref="U45:AA45"/>
    <mergeCell ref="U46:AA46"/>
    <mergeCell ref="U47:AA4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tsunoka</dc:creator>
  <cp:keywords/>
  <dc:description/>
  <cp:lastModifiedBy>bacio</cp:lastModifiedBy>
  <cp:lastPrinted>2012-10-07T14:13:31Z</cp:lastPrinted>
  <dcterms:created xsi:type="dcterms:W3CDTF">2012-08-20T13:25:12Z</dcterms:created>
  <dcterms:modified xsi:type="dcterms:W3CDTF">2012-10-20T09:50:00Z</dcterms:modified>
  <cp:category/>
  <cp:version/>
  <cp:contentType/>
  <cp:contentStatus/>
</cp:coreProperties>
</file>